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cox\Documents\"/>
    </mc:Choice>
  </mc:AlternateContent>
  <bookViews>
    <workbookView xWindow="0" yWindow="0" windowWidth="16815" windowHeight="7620"/>
  </bookViews>
  <sheets>
    <sheet name="Publish" sheetId="1" r:id="rId1"/>
  </sheets>
  <externalReferences>
    <externalReference r:id="rId2"/>
  </externalReferences>
  <definedNames>
    <definedName name="_xlnm.Print_Titles" localSheetId="0">Publish!$5:$5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0" i="1" l="1"/>
  <c r="D240" i="1"/>
  <c r="A240" i="1"/>
  <c r="E239" i="1"/>
  <c r="D239" i="1"/>
  <c r="A239" i="1"/>
  <c r="E238" i="1"/>
  <c r="D238" i="1"/>
  <c r="A238" i="1"/>
  <c r="E237" i="1"/>
  <c r="D237" i="1"/>
  <c r="A237" i="1"/>
  <c r="F236" i="1"/>
  <c r="E236" i="1"/>
  <c r="D236" i="1"/>
  <c r="A236" i="1"/>
  <c r="E235" i="1"/>
  <c r="D235" i="1"/>
  <c r="A235" i="1"/>
  <c r="F234" i="1"/>
  <c r="E234" i="1"/>
  <c r="D234" i="1"/>
  <c r="A234" i="1"/>
  <c r="E233" i="1"/>
  <c r="D233" i="1"/>
  <c r="A233" i="1"/>
  <c r="E232" i="1"/>
  <c r="D232" i="1"/>
  <c r="A232" i="1"/>
  <c r="F231" i="1"/>
  <c r="E231" i="1"/>
  <c r="D231" i="1"/>
  <c r="A231" i="1"/>
  <c r="E230" i="1"/>
  <c r="D230" i="1"/>
  <c r="A230" i="1"/>
  <c r="E229" i="1"/>
  <c r="D229" i="1"/>
  <c r="A229" i="1"/>
  <c r="E228" i="1"/>
  <c r="D228" i="1"/>
  <c r="A228" i="1"/>
  <c r="E227" i="1"/>
  <c r="D227" i="1"/>
  <c r="A227" i="1"/>
  <c r="E226" i="1"/>
  <c r="D226" i="1"/>
  <c r="A226" i="1"/>
  <c r="E225" i="1"/>
  <c r="D225" i="1"/>
  <c r="A225" i="1"/>
  <c r="E224" i="1"/>
  <c r="D224" i="1"/>
  <c r="A224" i="1"/>
  <c r="E223" i="1"/>
  <c r="D223" i="1"/>
  <c r="A223" i="1"/>
  <c r="E222" i="1"/>
  <c r="D222" i="1"/>
  <c r="A222" i="1"/>
  <c r="E221" i="1"/>
  <c r="D221" i="1"/>
  <c r="A221" i="1"/>
  <c r="E220" i="1"/>
  <c r="D220" i="1"/>
  <c r="A220" i="1"/>
  <c r="F219" i="1"/>
  <c r="E219" i="1"/>
  <c r="D219" i="1"/>
  <c r="A219" i="1"/>
  <c r="E218" i="1"/>
  <c r="D218" i="1"/>
  <c r="A218" i="1"/>
  <c r="F217" i="1"/>
  <c r="E217" i="1"/>
  <c r="D217" i="1"/>
  <c r="A217" i="1"/>
  <c r="E216" i="1"/>
  <c r="D216" i="1"/>
  <c r="A216" i="1"/>
  <c r="E215" i="1"/>
  <c r="D215" i="1"/>
  <c r="A215" i="1"/>
  <c r="F214" i="1"/>
  <c r="E214" i="1"/>
  <c r="D214" i="1"/>
  <c r="A214" i="1"/>
  <c r="E213" i="1"/>
  <c r="D213" i="1"/>
  <c r="A213" i="1"/>
  <c r="E212" i="1"/>
  <c r="D212" i="1"/>
  <c r="A212" i="1"/>
  <c r="E211" i="1"/>
  <c r="D211" i="1"/>
  <c r="A211" i="1"/>
  <c r="E210" i="1"/>
  <c r="A210" i="1"/>
  <c r="E209" i="1"/>
  <c r="D209" i="1"/>
  <c r="A209" i="1"/>
  <c r="E208" i="1"/>
  <c r="D208" i="1"/>
  <c r="A208" i="1"/>
  <c r="E207" i="1"/>
  <c r="D207" i="1"/>
  <c r="A207" i="1"/>
  <c r="E206" i="1"/>
  <c r="D206" i="1"/>
  <c r="C206" i="1"/>
  <c r="A206" i="1"/>
  <c r="E205" i="1"/>
  <c r="D205" i="1"/>
  <c r="C205" i="1"/>
  <c r="A205" i="1"/>
  <c r="E204" i="1"/>
  <c r="D204" i="1"/>
  <c r="C204" i="1"/>
  <c r="A204" i="1"/>
  <c r="E203" i="1"/>
  <c r="D203" i="1"/>
  <c r="C203" i="1"/>
  <c r="A203" i="1"/>
  <c r="E202" i="1"/>
  <c r="D202" i="1"/>
  <c r="C202" i="1"/>
  <c r="A202" i="1"/>
  <c r="E201" i="1"/>
  <c r="D201" i="1"/>
  <c r="C201" i="1"/>
  <c r="A201" i="1"/>
  <c r="E200" i="1"/>
  <c r="D200" i="1"/>
  <c r="C200" i="1"/>
  <c r="A200" i="1"/>
  <c r="E199" i="1"/>
  <c r="D199" i="1"/>
  <c r="C199" i="1"/>
  <c r="A199" i="1"/>
  <c r="E198" i="1"/>
  <c r="D198" i="1"/>
  <c r="C198" i="1"/>
  <c r="A198" i="1"/>
  <c r="E197" i="1"/>
  <c r="D197" i="1"/>
  <c r="C197" i="1"/>
  <c r="A197" i="1"/>
  <c r="E196" i="1"/>
  <c r="D196" i="1"/>
  <c r="C196" i="1"/>
  <c r="A196" i="1"/>
  <c r="E195" i="1"/>
  <c r="D195" i="1"/>
  <c r="C195" i="1"/>
  <c r="A195" i="1"/>
  <c r="E194" i="1"/>
  <c r="D194" i="1"/>
  <c r="C194" i="1"/>
  <c r="A194" i="1"/>
  <c r="E193" i="1"/>
  <c r="D193" i="1"/>
  <c r="C193" i="1"/>
  <c r="A193" i="1"/>
  <c r="E192" i="1"/>
  <c r="D192" i="1"/>
  <c r="C192" i="1"/>
  <c r="A192" i="1"/>
  <c r="E191" i="1"/>
  <c r="D191" i="1"/>
  <c r="C191" i="1"/>
  <c r="A191" i="1"/>
  <c r="E190" i="1"/>
  <c r="D190" i="1"/>
  <c r="C190" i="1"/>
  <c r="A190" i="1"/>
  <c r="E189" i="1"/>
  <c r="D189" i="1"/>
  <c r="C189" i="1"/>
  <c r="A189" i="1"/>
  <c r="E188" i="1"/>
  <c r="D188" i="1"/>
  <c r="C188" i="1"/>
  <c r="A188" i="1"/>
  <c r="E187" i="1"/>
  <c r="D187" i="1"/>
  <c r="C187" i="1"/>
  <c r="A187" i="1"/>
  <c r="E186" i="1"/>
  <c r="D186" i="1"/>
  <c r="C186" i="1"/>
  <c r="A186" i="1"/>
  <c r="E185" i="1"/>
  <c r="D185" i="1"/>
  <c r="C185" i="1"/>
  <c r="A185" i="1"/>
  <c r="E184" i="1"/>
  <c r="D184" i="1"/>
  <c r="C184" i="1"/>
  <c r="A184" i="1"/>
  <c r="E183" i="1"/>
  <c r="D183" i="1"/>
  <c r="C183" i="1"/>
  <c r="A183" i="1"/>
  <c r="E182" i="1"/>
  <c r="D182" i="1"/>
  <c r="C182" i="1"/>
  <c r="A182" i="1"/>
  <c r="E181" i="1"/>
  <c r="D181" i="1"/>
  <c r="C181" i="1"/>
  <c r="A181" i="1"/>
  <c r="E180" i="1"/>
  <c r="D180" i="1"/>
  <c r="C180" i="1"/>
  <c r="A180" i="1"/>
  <c r="E179" i="1"/>
  <c r="D179" i="1"/>
  <c r="C179" i="1"/>
  <c r="A179" i="1"/>
  <c r="E178" i="1"/>
  <c r="D178" i="1"/>
  <c r="C178" i="1"/>
  <c r="A178" i="1"/>
  <c r="E177" i="1"/>
  <c r="D177" i="1"/>
  <c r="C177" i="1"/>
  <c r="A177" i="1"/>
  <c r="E176" i="1"/>
  <c r="D176" i="1"/>
  <c r="C176" i="1"/>
  <c r="A176" i="1"/>
  <c r="E175" i="1"/>
  <c r="D175" i="1"/>
  <c r="C175" i="1"/>
  <c r="A175" i="1"/>
  <c r="E174" i="1"/>
  <c r="D174" i="1"/>
  <c r="C174" i="1"/>
  <c r="A174" i="1"/>
  <c r="E173" i="1"/>
  <c r="D173" i="1"/>
  <c r="C173" i="1"/>
  <c r="A173" i="1"/>
  <c r="E172" i="1"/>
  <c r="D172" i="1"/>
  <c r="C172" i="1"/>
  <c r="A172" i="1"/>
  <c r="E171" i="1"/>
  <c r="D171" i="1"/>
  <c r="C171" i="1"/>
  <c r="A171" i="1"/>
  <c r="E170" i="1"/>
  <c r="D170" i="1"/>
  <c r="C170" i="1"/>
  <c r="A170" i="1"/>
  <c r="E169" i="1"/>
  <c r="D169" i="1"/>
  <c r="C169" i="1"/>
  <c r="A169" i="1"/>
  <c r="E168" i="1"/>
  <c r="D168" i="1"/>
  <c r="C168" i="1"/>
  <c r="A168" i="1"/>
  <c r="E167" i="1"/>
  <c r="D167" i="1"/>
  <c r="C167" i="1"/>
  <c r="A167" i="1"/>
  <c r="E166" i="1"/>
  <c r="D166" i="1"/>
  <c r="C166" i="1"/>
  <c r="A166" i="1"/>
  <c r="F165" i="1"/>
  <c r="E165" i="1"/>
  <c r="D165" i="1"/>
  <c r="C165" i="1"/>
  <c r="A165" i="1"/>
  <c r="E164" i="1"/>
  <c r="D164" i="1"/>
  <c r="C164" i="1"/>
  <c r="A164" i="1"/>
  <c r="E163" i="1"/>
  <c r="D163" i="1"/>
  <c r="C163" i="1"/>
  <c r="A163" i="1"/>
  <c r="E162" i="1"/>
  <c r="D162" i="1"/>
  <c r="C162" i="1"/>
  <c r="A162" i="1"/>
  <c r="E161" i="1"/>
  <c r="D161" i="1"/>
  <c r="C161" i="1"/>
  <c r="A161" i="1"/>
  <c r="E160" i="1"/>
  <c r="D160" i="1"/>
  <c r="C160" i="1"/>
  <c r="A160" i="1"/>
  <c r="F159" i="1"/>
  <c r="E159" i="1"/>
  <c r="D159" i="1"/>
  <c r="C159" i="1"/>
  <c r="A159" i="1"/>
  <c r="E158" i="1"/>
  <c r="D158" i="1"/>
  <c r="C158" i="1"/>
  <c r="A158" i="1"/>
  <c r="E157" i="1"/>
  <c r="D157" i="1"/>
  <c r="C157" i="1"/>
  <c r="A157" i="1"/>
  <c r="E156" i="1"/>
  <c r="D156" i="1"/>
  <c r="C156" i="1"/>
  <c r="A156" i="1"/>
  <c r="E155" i="1"/>
  <c r="D155" i="1"/>
  <c r="C155" i="1"/>
  <c r="A155" i="1"/>
  <c r="E154" i="1"/>
  <c r="D154" i="1"/>
  <c r="C154" i="1"/>
  <c r="A154" i="1"/>
  <c r="E153" i="1"/>
  <c r="D153" i="1"/>
  <c r="C153" i="1"/>
  <c r="A153" i="1"/>
  <c r="E152" i="1"/>
  <c r="D152" i="1"/>
  <c r="C152" i="1"/>
  <c r="A152" i="1"/>
  <c r="E151" i="1"/>
  <c r="D151" i="1"/>
  <c r="C151" i="1"/>
  <c r="A151" i="1"/>
  <c r="E150" i="1"/>
  <c r="D150" i="1"/>
  <c r="C150" i="1"/>
  <c r="A150" i="1"/>
  <c r="F149" i="1"/>
  <c r="E149" i="1"/>
  <c r="D149" i="1"/>
  <c r="C149" i="1"/>
  <c r="A149" i="1"/>
  <c r="E148" i="1"/>
  <c r="D148" i="1"/>
  <c r="C148" i="1"/>
  <c r="A148" i="1"/>
  <c r="E147" i="1"/>
  <c r="D147" i="1"/>
  <c r="C147" i="1"/>
  <c r="A147" i="1"/>
  <c r="E146" i="1"/>
  <c r="D146" i="1"/>
  <c r="C146" i="1"/>
  <c r="A146" i="1"/>
  <c r="E145" i="1"/>
  <c r="D145" i="1"/>
  <c r="C145" i="1"/>
  <c r="A145" i="1"/>
  <c r="E144" i="1"/>
  <c r="D144" i="1"/>
  <c r="C144" i="1"/>
  <c r="A144" i="1"/>
  <c r="E143" i="1"/>
  <c r="D143" i="1"/>
  <c r="E142" i="1"/>
  <c r="D142" i="1"/>
  <c r="C142" i="1"/>
  <c r="A142" i="1"/>
  <c r="E141" i="1"/>
  <c r="D141" i="1"/>
  <c r="C141" i="1"/>
  <c r="A141" i="1"/>
  <c r="E140" i="1"/>
  <c r="D140" i="1"/>
  <c r="C140" i="1"/>
  <c r="A140" i="1"/>
  <c r="E139" i="1"/>
  <c r="D139" i="1"/>
  <c r="C139" i="1"/>
  <c r="A139" i="1"/>
  <c r="E138" i="1"/>
  <c r="D138" i="1"/>
  <c r="C138" i="1"/>
  <c r="A138" i="1"/>
  <c r="E137" i="1"/>
  <c r="D137" i="1"/>
  <c r="C137" i="1"/>
  <c r="A137" i="1"/>
  <c r="E136" i="1"/>
  <c r="E135" i="1"/>
  <c r="D135" i="1"/>
  <c r="C135" i="1"/>
  <c r="A135" i="1"/>
  <c r="E134" i="1"/>
  <c r="D134" i="1"/>
  <c r="C134" i="1"/>
  <c r="A134" i="1"/>
  <c r="E133" i="1"/>
  <c r="D133" i="1"/>
  <c r="C133" i="1"/>
  <c r="A133" i="1"/>
  <c r="E132" i="1"/>
  <c r="D132" i="1"/>
  <c r="C132" i="1"/>
  <c r="A132" i="1"/>
  <c r="E131" i="1"/>
  <c r="D131" i="1"/>
  <c r="C131" i="1"/>
  <c r="A131" i="1"/>
  <c r="E130" i="1"/>
  <c r="D130" i="1"/>
  <c r="C130" i="1"/>
  <c r="A130" i="1"/>
  <c r="E129" i="1"/>
  <c r="D129" i="1"/>
  <c r="C129" i="1"/>
  <c r="A129" i="1"/>
  <c r="E128" i="1"/>
  <c r="D128" i="1"/>
  <c r="C128" i="1"/>
  <c r="A128" i="1"/>
  <c r="E127" i="1"/>
  <c r="D127" i="1"/>
  <c r="C127" i="1"/>
  <c r="A127" i="1"/>
  <c r="E126" i="1"/>
  <c r="D126" i="1"/>
  <c r="C126" i="1"/>
  <c r="A126" i="1"/>
  <c r="E125" i="1"/>
  <c r="D125" i="1"/>
  <c r="C125" i="1"/>
  <c r="A125" i="1"/>
  <c r="E124" i="1"/>
  <c r="D124" i="1"/>
  <c r="C124" i="1"/>
  <c r="A124" i="1"/>
  <c r="E123" i="1"/>
  <c r="D123" i="1"/>
  <c r="C123" i="1"/>
  <c r="A123" i="1"/>
  <c r="E122" i="1"/>
  <c r="D122" i="1"/>
  <c r="C122" i="1"/>
  <c r="A122" i="1"/>
  <c r="F121" i="1"/>
  <c r="E121" i="1"/>
  <c r="D121" i="1"/>
  <c r="C121" i="1"/>
  <c r="A121" i="1"/>
  <c r="E120" i="1"/>
  <c r="D120" i="1"/>
  <c r="C120" i="1"/>
  <c r="A120" i="1"/>
  <c r="E119" i="1"/>
  <c r="D119" i="1"/>
  <c r="C119" i="1"/>
  <c r="A119" i="1"/>
  <c r="E118" i="1"/>
  <c r="D118" i="1"/>
  <c r="C118" i="1"/>
  <c r="A118" i="1"/>
  <c r="E117" i="1"/>
  <c r="D117" i="1"/>
  <c r="C117" i="1"/>
  <c r="A117" i="1"/>
  <c r="E116" i="1"/>
  <c r="D116" i="1"/>
  <c r="C116" i="1"/>
  <c r="A116" i="1"/>
  <c r="E115" i="1"/>
  <c r="D115" i="1"/>
  <c r="C115" i="1"/>
  <c r="A115" i="1"/>
  <c r="F114" i="1"/>
  <c r="E114" i="1"/>
  <c r="D114" i="1"/>
  <c r="C114" i="1"/>
  <c r="A114" i="1"/>
  <c r="E113" i="1"/>
  <c r="D113" i="1"/>
  <c r="C113" i="1"/>
  <c r="A113" i="1"/>
  <c r="E112" i="1"/>
  <c r="D112" i="1"/>
  <c r="C112" i="1"/>
  <c r="A112" i="1"/>
  <c r="E111" i="1"/>
  <c r="D111" i="1"/>
  <c r="C111" i="1"/>
  <c r="A111" i="1"/>
  <c r="E110" i="1"/>
  <c r="D110" i="1"/>
  <c r="C110" i="1"/>
  <c r="A110" i="1"/>
  <c r="E109" i="1"/>
  <c r="D109" i="1"/>
  <c r="C109" i="1"/>
  <c r="A109" i="1"/>
  <c r="E108" i="1"/>
  <c r="D108" i="1"/>
  <c r="C108" i="1"/>
  <c r="A108" i="1"/>
  <c r="E107" i="1"/>
  <c r="D107" i="1"/>
  <c r="C107" i="1"/>
  <c r="A107" i="1"/>
  <c r="E106" i="1"/>
  <c r="D106" i="1"/>
  <c r="C106" i="1"/>
  <c r="A106" i="1"/>
  <c r="E105" i="1"/>
  <c r="D105" i="1"/>
  <c r="C105" i="1"/>
  <c r="A105" i="1"/>
  <c r="E104" i="1"/>
  <c r="D104" i="1"/>
  <c r="C104" i="1"/>
  <c r="A104" i="1"/>
  <c r="E103" i="1"/>
  <c r="D103" i="1"/>
  <c r="C103" i="1"/>
  <c r="A103" i="1"/>
  <c r="E102" i="1"/>
  <c r="D102" i="1"/>
  <c r="C102" i="1"/>
  <c r="A102" i="1"/>
  <c r="E101" i="1"/>
  <c r="D101" i="1"/>
  <c r="C101" i="1"/>
  <c r="A101" i="1"/>
  <c r="E100" i="1"/>
  <c r="D100" i="1"/>
  <c r="C100" i="1"/>
  <c r="A100" i="1"/>
  <c r="E99" i="1"/>
  <c r="D99" i="1"/>
  <c r="C99" i="1"/>
  <c r="A99" i="1"/>
  <c r="F98" i="1"/>
  <c r="E98" i="1"/>
  <c r="D98" i="1"/>
  <c r="C98" i="1"/>
  <c r="A98" i="1"/>
  <c r="E97" i="1"/>
  <c r="D97" i="1"/>
  <c r="C97" i="1"/>
  <c r="A97" i="1"/>
  <c r="E96" i="1"/>
  <c r="D96" i="1"/>
  <c r="C96" i="1"/>
  <c r="A96" i="1"/>
  <c r="E95" i="1"/>
  <c r="D95" i="1"/>
  <c r="C95" i="1"/>
  <c r="A95" i="1"/>
  <c r="E94" i="1"/>
  <c r="D94" i="1"/>
  <c r="C94" i="1"/>
  <c r="A94" i="1"/>
  <c r="E93" i="1"/>
  <c r="D93" i="1"/>
  <c r="C93" i="1"/>
  <c r="A93" i="1"/>
  <c r="E92" i="1"/>
  <c r="D92" i="1"/>
  <c r="C92" i="1"/>
  <c r="A92" i="1"/>
  <c r="E91" i="1"/>
  <c r="D91" i="1"/>
  <c r="C91" i="1"/>
  <c r="A91" i="1"/>
  <c r="E90" i="1"/>
  <c r="D90" i="1"/>
  <c r="C90" i="1"/>
  <c r="A90" i="1"/>
  <c r="E89" i="1"/>
  <c r="D89" i="1"/>
  <c r="E88" i="1"/>
  <c r="D88" i="1"/>
  <c r="C88" i="1"/>
  <c r="A88" i="1"/>
  <c r="F87" i="1"/>
  <c r="E87" i="1"/>
  <c r="D87" i="1"/>
  <c r="C87" i="1"/>
  <c r="A87" i="1"/>
  <c r="E86" i="1"/>
  <c r="D86" i="1"/>
  <c r="C86" i="1"/>
  <c r="A86" i="1"/>
  <c r="E85" i="1"/>
  <c r="D85" i="1"/>
  <c r="C85" i="1"/>
  <c r="A85" i="1"/>
  <c r="E84" i="1"/>
  <c r="A84" i="1"/>
  <c r="E83" i="1"/>
  <c r="D83" i="1"/>
  <c r="C83" i="1"/>
  <c r="A83" i="1"/>
  <c r="E82" i="1"/>
  <c r="D82" i="1"/>
  <c r="C82" i="1"/>
  <c r="A82" i="1"/>
  <c r="E81" i="1"/>
  <c r="D81" i="1"/>
  <c r="C81" i="1"/>
  <c r="A81" i="1"/>
  <c r="E80" i="1"/>
  <c r="D80" i="1"/>
  <c r="C80" i="1"/>
  <c r="A80" i="1"/>
  <c r="F79" i="1"/>
  <c r="E79" i="1"/>
  <c r="D79" i="1"/>
  <c r="C79" i="1"/>
  <c r="A79" i="1"/>
  <c r="E78" i="1"/>
  <c r="D78" i="1"/>
  <c r="C78" i="1"/>
  <c r="A78" i="1"/>
  <c r="E77" i="1"/>
  <c r="D77" i="1"/>
  <c r="A77" i="1"/>
  <c r="E76" i="1"/>
  <c r="D76" i="1"/>
  <c r="A76" i="1"/>
  <c r="E75" i="1"/>
  <c r="D75" i="1"/>
  <c r="A75" i="1"/>
  <c r="E74" i="1"/>
  <c r="D74" i="1"/>
  <c r="C74" i="1"/>
  <c r="A74" i="1"/>
  <c r="E73" i="1"/>
  <c r="D73" i="1"/>
  <c r="C73" i="1"/>
  <c r="A73" i="1"/>
  <c r="E72" i="1"/>
  <c r="D72" i="1"/>
  <c r="C72" i="1"/>
  <c r="A72" i="1"/>
  <c r="E71" i="1"/>
  <c r="D71" i="1"/>
  <c r="C71" i="1"/>
  <c r="A71" i="1"/>
  <c r="E70" i="1"/>
  <c r="D70" i="1"/>
  <c r="C70" i="1"/>
  <c r="A70" i="1"/>
  <c r="E69" i="1"/>
  <c r="D69" i="1"/>
  <c r="C69" i="1"/>
  <c r="A69" i="1"/>
  <c r="E68" i="1"/>
  <c r="D68" i="1"/>
  <c r="C68" i="1"/>
  <c r="A68" i="1"/>
  <c r="E67" i="1"/>
  <c r="D67" i="1"/>
  <c r="C67" i="1"/>
  <c r="A67" i="1"/>
  <c r="E66" i="1"/>
  <c r="D66" i="1"/>
  <c r="C66" i="1"/>
  <c r="A66" i="1"/>
  <c r="F65" i="1"/>
  <c r="E65" i="1"/>
  <c r="D65" i="1"/>
  <c r="C65" i="1"/>
  <c r="A65" i="1"/>
  <c r="E64" i="1"/>
  <c r="D64" i="1"/>
  <c r="C64" i="1"/>
  <c r="A64" i="1"/>
  <c r="E63" i="1"/>
  <c r="D63" i="1"/>
  <c r="C63" i="1"/>
  <c r="A63" i="1"/>
  <c r="E62" i="1"/>
  <c r="D62" i="1"/>
  <c r="C62" i="1"/>
  <c r="A62" i="1"/>
  <c r="E61" i="1"/>
  <c r="D61" i="1"/>
  <c r="C61" i="1"/>
  <c r="A61" i="1"/>
  <c r="E60" i="1"/>
  <c r="D60" i="1"/>
  <c r="C60" i="1"/>
  <c r="A60" i="1"/>
  <c r="E59" i="1"/>
  <c r="D59" i="1"/>
  <c r="C59" i="1"/>
  <c r="A59" i="1"/>
  <c r="E58" i="1"/>
  <c r="D58" i="1"/>
  <c r="C58" i="1"/>
  <c r="A58" i="1"/>
  <c r="E57" i="1"/>
  <c r="D57" i="1"/>
  <c r="C57" i="1"/>
  <c r="A57" i="1"/>
  <c r="E56" i="1"/>
  <c r="D56" i="1"/>
  <c r="C56" i="1"/>
  <c r="A56" i="1"/>
  <c r="E55" i="1"/>
  <c r="D55" i="1"/>
  <c r="E54" i="1"/>
  <c r="D54" i="1"/>
  <c r="C54" i="1"/>
  <c r="A54" i="1"/>
  <c r="E53" i="1"/>
  <c r="D53" i="1"/>
  <c r="C53" i="1"/>
  <c r="A53" i="1"/>
  <c r="E52" i="1"/>
  <c r="D52" i="1"/>
  <c r="C52" i="1"/>
  <c r="A52" i="1"/>
  <c r="F51" i="1"/>
  <c r="E51" i="1"/>
  <c r="D51" i="1"/>
  <c r="C51" i="1"/>
  <c r="A51" i="1"/>
  <c r="E50" i="1"/>
  <c r="D50" i="1"/>
  <c r="C50" i="1"/>
  <c r="A50" i="1"/>
  <c r="E49" i="1"/>
  <c r="D49" i="1"/>
  <c r="C49" i="1"/>
  <c r="A49" i="1"/>
  <c r="E48" i="1"/>
  <c r="A48" i="1"/>
  <c r="E47" i="1"/>
  <c r="D47" i="1"/>
  <c r="C47" i="1"/>
  <c r="A47" i="1"/>
  <c r="E46" i="1"/>
  <c r="D46" i="1"/>
  <c r="C46" i="1"/>
  <c r="A46" i="1"/>
  <c r="E45" i="1"/>
  <c r="D45" i="1"/>
  <c r="C45" i="1"/>
  <c r="A45" i="1"/>
  <c r="E44" i="1"/>
  <c r="D44" i="1"/>
  <c r="C44" i="1"/>
  <c r="A44" i="1"/>
  <c r="E43" i="1"/>
  <c r="D43" i="1"/>
  <c r="C43" i="1"/>
  <c r="A43" i="1"/>
  <c r="E42" i="1"/>
  <c r="D42" i="1"/>
  <c r="C42" i="1"/>
  <c r="A42" i="1"/>
  <c r="E41" i="1"/>
  <c r="D41" i="1"/>
  <c r="C41" i="1"/>
  <c r="A41" i="1"/>
  <c r="F40" i="1"/>
  <c r="E40" i="1"/>
  <c r="D40" i="1"/>
  <c r="C40" i="1"/>
  <c r="A40" i="1"/>
  <c r="E39" i="1"/>
  <c r="D39" i="1"/>
  <c r="C39" i="1"/>
  <c r="A39" i="1"/>
  <c r="E38" i="1"/>
  <c r="D38" i="1"/>
  <c r="C38" i="1"/>
  <c r="A38" i="1"/>
  <c r="E37" i="1"/>
  <c r="D37" i="1"/>
  <c r="C37" i="1"/>
  <c r="A37" i="1"/>
  <c r="E36" i="1"/>
  <c r="D36" i="1"/>
  <c r="C36" i="1"/>
  <c r="A36" i="1"/>
  <c r="E35" i="1"/>
  <c r="D35" i="1"/>
  <c r="C35" i="1"/>
  <c r="A35" i="1"/>
  <c r="E34" i="1"/>
  <c r="D34" i="1"/>
  <c r="C34" i="1"/>
  <c r="A34" i="1"/>
  <c r="E33" i="1"/>
  <c r="D33" i="1"/>
  <c r="C33" i="1"/>
  <c r="A33" i="1"/>
  <c r="E32" i="1"/>
  <c r="D32" i="1"/>
  <c r="C32" i="1"/>
  <c r="A32" i="1"/>
  <c r="E31" i="1"/>
  <c r="D31" i="1"/>
  <c r="C31" i="1"/>
  <c r="A31" i="1"/>
  <c r="E30" i="1"/>
  <c r="D30" i="1"/>
  <c r="C30" i="1"/>
  <c r="A30" i="1"/>
  <c r="E29" i="1"/>
  <c r="D29" i="1"/>
  <c r="C29" i="1"/>
  <c r="A29" i="1"/>
  <c r="E28" i="1"/>
  <c r="D28" i="1"/>
  <c r="C28" i="1"/>
  <c r="A28" i="1"/>
  <c r="E27" i="1"/>
  <c r="D27" i="1"/>
  <c r="C27" i="1"/>
  <c r="A27" i="1"/>
  <c r="E26" i="1"/>
  <c r="D26" i="1"/>
  <c r="C26" i="1"/>
  <c r="A26" i="1"/>
  <c r="E25" i="1"/>
  <c r="D25" i="1"/>
  <c r="C25" i="1"/>
  <c r="A25" i="1"/>
  <c r="F24" i="1"/>
  <c r="E24" i="1"/>
  <c r="D24" i="1"/>
  <c r="C24" i="1"/>
  <c r="A24" i="1"/>
  <c r="E23" i="1"/>
  <c r="D23" i="1"/>
  <c r="C23" i="1"/>
  <c r="A23" i="1"/>
  <c r="E22" i="1"/>
  <c r="D22" i="1"/>
  <c r="C22" i="1"/>
  <c r="A22" i="1"/>
  <c r="E21" i="1"/>
  <c r="D21" i="1"/>
  <c r="C21" i="1"/>
  <c r="A21" i="1"/>
  <c r="E20" i="1"/>
  <c r="D20" i="1"/>
  <c r="C20" i="1"/>
  <c r="A20" i="1"/>
  <c r="E19" i="1"/>
  <c r="D19" i="1"/>
  <c r="C19" i="1"/>
  <c r="A19" i="1"/>
  <c r="E18" i="1"/>
  <c r="D18" i="1"/>
  <c r="C18" i="1"/>
  <c r="A18" i="1"/>
  <c r="E17" i="1"/>
  <c r="D17" i="1"/>
  <c r="C17" i="1"/>
  <c r="A17" i="1"/>
  <c r="E16" i="1"/>
  <c r="D16" i="1"/>
  <c r="C16" i="1"/>
  <c r="A16" i="1"/>
  <c r="F15" i="1"/>
  <c r="E15" i="1"/>
  <c r="D15" i="1"/>
  <c r="C15" i="1"/>
  <c r="A15" i="1"/>
  <c r="E14" i="1"/>
  <c r="D14" i="1"/>
  <c r="C14" i="1"/>
  <c r="A14" i="1"/>
  <c r="E13" i="1"/>
  <c r="D13" i="1"/>
  <c r="C13" i="1"/>
  <c r="A13" i="1"/>
  <c r="E12" i="1"/>
  <c r="D12" i="1"/>
  <c r="C12" i="1"/>
  <c r="A12" i="1"/>
  <c r="E11" i="1"/>
  <c r="D11" i="1"/>
  <c r="E10" i="1"/>
  <c r="D10" i="1"/>
  <c r="C10" i="1"/>
  <c r="A10" i="1"/>
  <c r="E9" i="1"/>
  <c r="D9" i="1"/>
  <c r="C9" i="1"/>
  <c r="A9" i="1"/>
  <c r="E8" i="1"/>
  <c r="D8" i="1"/>
  <c r="C8" i="1"/>
  <c r="A8" i="1"/>
  <c r="E7" i="1"/>
  <c r="D7" i="1"/>
  <c r="C7" i="1"/>
  <c r="A7" i="1"/>
  <c r="E6" i="1"/>
  <c r="D6" i="1"/>
  <c r="C6" i="1"/>
  <c r="A6" i="1"/>
  <c r="E3" i="1"/>
  <c r="E4" i="1" s="1"/>
</calcChain>
</file>

<file path=xl/sharedStrings.xml><?xml version="1.0" encoding="utf-8"?>
<sst xmlns="http://schemas.openxmlformats.org/spreadsheetml/2006/main" count="302" uniqueCount="253">
  <si>
    <t>Bahamas Registered Stock Secondary Market Prices*</t>
  </si>
  <si>
    <t xml:space="preserve">Price Date: </t>
  </si>
  <si>
    <t>Released:</t>
  </si>
  <si>
    <t>Security ID</t>
  </si>
  <si>
    <t>ISIN</t>
  </si>
  <si>
    <t>Fixed Float</t>
  </si>
  <si>
    <t>Issue    Date</t>
  </si>
  <si>
    <t>Maturity Date</t>
  </si>
  <si>
    <t>Nominal 
Value</t>
  </si>
  <si>
    <t>APR %</t>
  </si>
  <si>
    <t>Annual Coupon</t>
  </si>
  <si>
    <t>We Buy (Bid)</t>
  </si>
  <si>
    <t>We Sell (Ask)</t>
  </si>
  <si>
    <t>Yield %</t>
  </si>
  <si>
    <t>BSBGRS650227</t>
  </si>
  <si>
    <t>BSBGRS750225</t>
  </si>
  <si>
    <t>BSBGRS780222</t>
  </si>
  <si>
    <t>BSBGRS950221</t>
  </si>
  <si>
    <t>BSBGR1180227</t>
  </si>
  <si>
    <t>BGR132022</t>
  </si>
  <si>
    <t>BSBGR1320229</t>
  </si>
  <si>
    <t>FX</t>
  </si>
  <si>
    <t>BSBGRS710229</t>
  </si>
  <si>
    <t>BSBGR1470222</t>
  </si>
  <si>
    <t>BSBGRS660226</t>
  </si>
  <si>
    <t>BSBGR1490220</t>
  </si>
  <si>
    <t>BSBGR1340235</t>
  </si>
  <si>
    <t>BSBGRS690231</t>
  </si>
  <si>
    <t>BSBGR1210230</t>
  </si>
  <si>
    <t>BSBGR1510233</t>
  </si>
  <si>
    <t>BSBGRS670233</t>
  </si>
  <si>
    <t>BSBGR1360233</t>
  </si>
  <si>
    <t>BSBGRS720236</t>
  </si>
  <si>
    <t>BSBGR1520232</t>
  </si>
  <si>
    <t>BSBGR1380231</t>
  </si>
  <si>
    <t>BSBGR1540230</t>
  </si>
  <si>
    <t>BSBGR1240237</t>
  </si>
  <si>
    <t>BSBGR1030232</t>
  </si>
  <si>
    <t>BSBGRS680232</t>
  </si>
  <si>
    <t>BSBGRS700238</t>
  </si>
  <si>
    <t>BSBGRS750233</t>
  </si>
  <si>
    <t>BSBGR1391238</t>
  </si>
  <si>
    <t>BSBGRS780230</t>
  </si>
  <si>
    <t>BSBGR1253230</t>
  </si>
  <si>
    <t>BSBGRS710237</t>
  </si>
  <si>
    <t>BSBGR1411234</t>
  </si>
  <si>
    <t>BSBGR1040249</t>
  </si>
  <si>
    <t>BSBGR1270242</t>
  </si>
  <si>
    <t>BSBGRS760240</t>
  </si>
  <si>
    <t>BSBGRS690249</t>
  </si>
  <si>
    <t>BSBGR1420243</t>
  </si>
  <si>
    <t>BSBGR1290240</t>
  </si>
  <si>
    <t>BSBGRS720244</t>
  </si>
  <si>
    <t>BSBGRS770249</t>
  </si>
  <si>
    <t>BSBGR1450240</t>
  </si>
  <si>
    <t>BSBGRS730243</t>
  </si>
  <si>
    <t>BSBGR1540248</t>
  </si>
  <si>
    <t>BSBGR1170244</t>
  </si>
  <si>
    <t>BSBGR1310246</t>
  </si>
  <si>
    <t>BSBGRS980244</t>
  </si>
  <si>
    <t>BSBGRS700246</t>
  </si>
  <si>
    <t>BSBGR1460249</t>
  </si>
  <si>
    <t>BSBGRS750241</t>
  </si>
  <si>
    <t>BSBGRS780248</t>
  </si>
  <si>
    <t>BSBGR1180243</t>
  </si>
  <si>
    <t>BGR132024</t>
  </si>
  <si>
    <t>BSBGR1320245</t>
  </si>
  <si>
    <t>BSBGRS710245</t>
  </si>
  <si>
    <t>BSBGR1480247</t>
  </si>
  <si>
    <t>BSBGR1340250</t>
  </si>
  <si>
    <t>BSBGRS760257</t>
  </si>
  <si>
    <t>BSBGR1210255</t>
  </si>
  <si>
    <t>BSBGR1500259</t>
  </si>
  <si>
    <t>BSBGR1360258</t>
  </si>
  <si>
    <t>BSBGRS720251</t>
  </si>
  <si>
    <t>BSBGRS770256</t>
  </si>
  <si>
    <t>BSBGR1380256</t>
  </si>
  <si>
    <t>BSBGR1530256</t>
  </si>
  <si>
    <t>BSBGRS730250</t>
  </si>
  <si>
    <t>BSBGRS740259</t>
  </si>
  <si>
    <t>BSBGR1240252</t>
  </si>
  <si>
    <t>BSBGR1050255</t>
  </si>
  <si>
    <t>BSBGRS750258</t>
  </si>
  <si>
    <t>BSBGR1391253</t>
  </si>
  <si>
    <t>BSBGRS780255</t>
  </si>
  <si>
    <t>BSBGR1253255</t>
  </si>
  <si>
    <t>BSBGR1411259</t>
  </si>
  <si>
    <t>BSBGR1270267</t>
  </si>
  <si>
    <t>BSBGRS760265</t>
  </si>
  <si>
    <t>BSBGR1420268</t>
  </si>
  <si>
    <t>BSBGRS790262</t>
  </si>
  <si>
    <t>BSBGR1290265</t>
  </si>
  <si>
    <t>BSBGRS770264</t>
  </si>
  <si>
    <t>BSBGR1450265</t>
  </si>
  <si>
    <t>BSBGR1310261</t>
  </si>
  <si>
    <t>BSBGR1050263</t>
  </si>
  <si>
    <t>BSBGRS910266</t>
  </si>
  <si>
    <t>BSBGR1460264</t>
  </si>
  <si>
    <t>BSBGRS780263</t>
  </si>
  <si>
    <t>BGR132026</t>
  </si>
  <si>
    <t>BSBGR1320260</t>
  </si>
  <si>
    <t>BSBGRS920265</t>
  </si>
  <si>
    <t>BSBGR1480262</t>
  </si>
  <si>
    <t>BSBGRS900267</t>
  </si>
  <si>
    <t>BSBGR1340276</t>
  </si>
  <si>
    <t>BSBGR1500275</t>
  </si>
  <si>
    <t>BSBGRS790270</t>
  </si>
  <si>
    <t>BSBGR1360274</t>
  </si>
  <si>
    <t>BSBGRS800277</t>
  </si>
  <si>
    <t>BSBGR1380272</t>
  </si>
  <si>
    <t>BSBGR1530272</t>
  </si>
  <si>
    <t>BSBGR1170277</t>
  </si>
  <si>
    <t>BSBGRS940271</t>
  </si>
  <si>
    <t>BSBGRS810276</t>
  </si>
  <si>
    <t>BSBGRS980277</t>
  </si>
  <si>
    <t>BSBGR1391279</t>
  </si>
  <si>
    <t>BSBGRS950270</t>
  </si>
  <si>
    <t>BSBGRS820275</t>
  </si>
  <si>
    <t>BSBGR1180276</t>
  </si>
  <si>
    <t>BSBGR1411275</t>
  </si>
  <si>
    <t>BSBGRS830274</t>
  </si>
  <si>
    <t>BSBGRS900275</t>
  </si>
  <si>
    <t>BSBGR1200272</t>
  </si>
  <si>
    <t>BSBGRS850280</t>
  </si>
  <si>
    <t>BSBGR1420284</t>
  </si>
  <si>
    <t>BSBGR1210289</t>
  </si>
  <si>
    <t>BSBGRS870288</t>
  </si>
  <si>
    <t>BSBGR1450281</t>
  </si>
  <si>
    <t>BSBGR1242282</t>
  </si>
  <si>
    <t>BSBGRS880287</t>
  </si>
  <si>
    <t>BSBGRS910282</t>
  </si>
  <si>
    <t>BSBGR1460280</t>
  </si>
  <si>
    <t>BSBGRS860289</t>
  </si>
  <si>
    <t>BSBGRS840281</t>
  </si>
  <si>
    <t>BSBGRS820283</t>
  </si>
  <si>
    <t>BSBGR1251283</t>
  </si>
  <si>
    <t>BSBGRS920281</t>
  </si>
  <si>
    <t>BSBGR1480288</t>
  </si>
  <si>
    <t>BSBGRS900283</t>
  </si>
  <si>
    <t>BSBGR1270291</t>
  </si>
  <si>
    <t>BSBGRS850298</t>
  </si>
  <si>
    <t>BSBGR1500291</t>
  </si>
  <si>
    <t>BSBGR1290299</t>
  </si>
  <si>
    <t>BSBGRS870296</t>
  </si>
  <si>
    <t>BSBGR1530298</t>
  </si>
  <si>
    <t>BGR131229</t>
  </si>
  <si>
    <t>BSBGR1312291</t>
  </si>
  <si>
    <t>BSBGRS940297</t>
  </si>
  <si>
    <t>BSBGRS880295</t>
  </si>
  <si>
    <t>BSBGRS980293</t>
  </si>
  <si>
    <t>BSBGRS860297</t>
  </si>
  <si>
    <t>BSBGRS840299</t>
  </si>
  <si>
    <t>BSBGRS820291</t>
  </si>
  <si>
    <t>BGR132029</t>
  </si>
  <si>
    <t>BSBGR1320294</t>
  </si>
  <si>
    <t>BSBGRS900291</t>
  </si>
  <si>
    <t>BSBGR1341308</t>
  </si>
  <si>
    <t>BSBGRS850306</t>
  </si>
  <si>
    <t>BSBGR1360308</t>
  </si>
  <si>
    <t>BSBGRS870304</t>
  </si>
  <si>
    <t>BSBGR1380306</t>
  </si>
  <si>
    <t>BSBGRS940305</t>
  </si>
  <si>
    <t>BSBGRS860305</t>
  </si>
  <si>
    <t>BSBGR1391303</t>
  </si>
  <si>
    <t>BSBGRS840307</t>
  </si>
  <si>
    <t>BSBGRS950304</t>
  </si>
  <si>
    <t>BSBGRS890306</t>
  </si>
  <si>
    <t>BSBGR1412307</t>
  </si>
  <si>
    <t>BSBGRS830308</t>
  </si>
  <si>
    <t>BSBGRS850314</t>
  </si>
  <si>
    <t>BSBGR1420318</t>
  </si>
  <si>
    <t>BSBGRS970310</t>
  </si>
  <si>
    <t>BSBGR1450315</t>
  </si>
  <si>
    <t>BSBGRS940313</t>
  </si>
  <si>
    <t>BSBGRS880311</t>
  </si>
  <si>
    <t>BSBGRS980319</t>
  </si>
  <si>
    <t>BSBGR1460314</t>
  </si>
  <si>
    <t>BSBGRS860313</t>
  </si>
  <si>
    <t>BSBGRS840315</t>
  </si>
  <si>
    <t>BSBGRS990318</t>
  </si>
  <si>
    <t>BSBGRS960311</t>
  </si>
  <si>
    <t>BSBGR1480312</t>
  </si>
  <si>
    <t>BSBGRS850322</t>
  </si>
  <si>
    <t>BSBGR1500325</t>
  </si>
  <si>
    <t>BSBGR1530322</t>
  </si>
  <si>
    <t>BSBGRS970328</t>
  </si>
  <si>
    <t>BSBGRS910324</t>
  </si>
  <si>
    <t>BSBGRS860321</t>
  </si>
  <si>
    <t>BSBGRS840323</t>
  </si>
  <si>
    <t>BSBGRS990326</t>
  </si>
  <si>
    <t>BSBGRS950320</t>
  </si>
  <si>
    <t>BSBGRS960329</t>
  </si>
  <si>
    <t>BSBGRS850330</t>
  </si>
  <si>
    <t>BSBGRS970336</t>
  </si>
  <si>
    <t>BSBGRS980335</t>
  </si>
  <si>
    <t>BSBGRS860339</t>
  </si>
  <si>
    <t>BSBGRS840331</t>
  </si>
  <si>
    <t>BSBGRS990334</t>
  </si>
  <si>
    <t>BSBGRS880345</t>
  </si>
  <si>
    <t>BSBGRS980343</t>
  </si>
  <si>
    <t>BSBGRS860347</t>
  </si>
  <si>
    <t>BSBGRS810359</t>
  </si>
  <si>
    <t>BSBGRS860354</t>
  </si>
  <si>
    <t>BSBGRS810367</t>
  </si>
  <si>
    <t>BSBGR1060361</t>
  </si>
  <si>
    <t>BSBGR1070360</t>
  </si>
  <si>
    <t>BSBGRS860362</t>
  </si>
  <si>
    <t>BSBGR1080369</t>
  </si>
  <si>
    <t>BSBGR1090368</t>
  </si>
  <si>
    <t>BSBGR1120363</t>
  </si>
  <si>
    <t>BSBGR1170376</t>
  </si>
  <si>
    <t>BSBGRS810375</t>
  </si>
  <si>
    <t>BSBGRS880378</t>
  </si>
  <si>
    <t>BSBGR1180375</t>
  </si>
  <si>
    <t>BSBGR1200371</t>
  </si>
  <si>
    <t>BSBGR1211386</t>
  </si>
  <si>
    <t>BSBGR1242381</t>
  </si>
  <si>
    <t>BSBGR1252380</t>
  </si>
  <si>
    <t>BSBGR1271398</t>
  </si>
  <si>
    <t>BSBGR1292394</t>
  </si>
  <si>
    <t>BSBGR1312390</t>
  </si>
  <si>
    <t>BSBGR1321391</t>
  </si>
  <si>
    <t>BSBGR1341407</t>
  </si>
  <si>
    <t>BSBGR1361405</t>
  </si>
  <si>
    <t>BSBGR1380405</t>
  </si>
  <si>
    <t>BSBGR1391402</t>
  </si>
  <si>
    <t>BSBGR1411408</t>
  </si>
  <si>
    <t>BSBGR1420417</t>
  </si>
  <si>
    <t>BSBGR1450414</t>
  </si>
  <si>
    <t>BSBGR1460413</t>
  </si>
  <si>
    <t>BSBGR1480411</t>
  </si>
  <si>
    <t>BSBGR1500424</t>
  </si>
  <si>
    <t>BSBGR1530421</t>
  </si>
  <si>
    <t>BSBGR1251481</t>
  </si>
  <si>
    <t>BSBGR1271497</t>
  </si>
  <si>
    <t>BSBGR1292493</t>
  </si>
  <si>
    <t>BSBGR1312499</t>
  </si>
  <si>
    <t>BSBGR1322498</t>
  </si>
  <si>
    <t>BSBGR1341506</t>
  </si>
  <si>
    <t>BSBGR1361504</t>
  </si>
  <si>
    <t>BSBGR1381502</t>
  </si>
  <si>
    <t>BSBGR1391501</t>
  </si>
  <si>
    <t>BSBGR1412505</t>
  </si>
  <si>
    <t>BSBGR1420516</t>
  </si>
  <si>
    <t>BSBGR1450513</t>
  </si>
  <si>
    <t>BSBGR1460512</t>
  </si>
  <si>
    <t>BSBGR1480510</t>
  </si>
  <si>
    <t>BSBGR1500523</t>
  </si>
  <si>
    <t>BSBGR1530520</t>
  </si>
  <si>
    <t>* The prices provided here are for Bahamas Registered Stock holdings in the Central Bank's</t>
  </si>
  <si>
    <t>portfolio. The Central Bank will buy Bahamas Registered Stock with tenors not exceeding 20 years</t>
  </si>
  <si>
    <r>
      <t xml:space="preserve">at the </t>
    </r>
    <r>
      <rPr>
        <i/>
        <sz val="11"/>
        <color indexed="23"/>
        <rFont val="Calibri"/>
        <family val="2"/>
      </rPr>
      <t>bid</t>
    </r>
    <r>
      <rPr>
        <sz val="11"/>
        <color indexed="23"/>
        <rFont val="Calibri"/>
        <family val="2"/>
      </rPr>
      <t xml:space="preserve"> price and sell at the </t>
    </r>
    <r>
      <rPr>
        <i/>
        <sz val="11"/>
        <color indexed="23"/>
        <rFont val="Calibri"/>
        <family val="2"/>
      </rPr>
      <t>ask</t>
    </r>
    <r>
      <rPr>
        <sz val="11"/>
        <color indexed="23"/>
        <rFont val="Calibri"/>
        <family val="2"/>
      </rPr>
      <t xml:space="preserve"> price.  Floating rate securities have 6-month resets on the coupon</t>
    </r>
  </si>
  <si>
    <t xml:space="preserve">date at the prevailing 6-month market rate. The prices do not include accrued interest.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</si>
</sst>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C09]dd\-mmm\-yy;@"/>
    <numFmt numFmtId="165" formatCode="_-&quot;$&quot;* #,##0_-;\-&quot;$&quot;* #,##0_-;_-&quot;$&quot;* &quot;-&quot;??_-;_-@_-"/>
    <numFmt numFmtId="166" formatCode="_-* #,##0.000000_-;\-* #,##0.000000_-;_-* &quot;-&quot;??_-;_-@_-"/>
    <numFmt numFmtId="167" formatCode="_-&quot;$&quot;* #,##0.000000_-;\-&quot;$&quot;* #,##0.000000_-;_-&quot;$&quot;* &quot;-&quot;??_-;_-@_-"/>
    <numFmt numFmtId="168" formatCode="_-&quot;$&quot;* #,##0.0000_-;\-&quot;$&quot;* #,##0.0000_-;_-&quot;$&quot;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i/>
      <sz val="11"/>
      <color indexed="23"/>
      <name val="Calibri"/>
      <family val="2"/>
    </font>
    <font>
      <sz val="11"/>
      <color indexed="23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9">
    <xf numFmtId="0" fontId="0" fillId="0" borderId="0" xfId="0"/>
    <xf numFmtId="0" fontId="3" fillId="0" borderId="0" xfId="0" applyFont="1"/>
    <xf numFmtId="0" fontId="0" fillId="0" borderId="0" xfId="0" applyProtection="1">
      <protection locked="0"/>
    </xf>
    <xf numFmtId="164" fontId="0" fillId="0" borderId="0" xfId="0" applyNumberFormat="1" applyFill="1" applyAlignment="1">
      <alignment horizontal="left"/>
    </xf>
    <xf numFmtId="164" fontId="0" fillId="0" borderId="0" xfId="0" applyNumberFormat="1" applyFill="1" applyAlignment="1" applyProtection="1">
      <alignment horizontal="left"/>
      <protection locked="0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 applyProtection="1">
      <alignment horizontal="center" wrapText="1"/>
      <protection locked="0"/>
    </xf>
    <xf numFmtId="0" fontId="0" fillId="0" borderId="0" xfId="0" applyFill="1"/>
    <xf numFmtId="0" fontId="0" fillId="0" borderId="0" xfId="0" applyFill="1" applyAlignment="1">
      <alignment horizontal="center"/>
    </xf>
    <xf numFmtId="165" fontId="1" fillId="0" borderId="0" xfId="2" applyNumberFormat="1" applyFont="1" applyFill="1" applyAlignment="1">
      <alignment horizontal="left"/>
    </xf>
    <xf numFmtId="166" fontId="1" fillId="0" borderId="0" xfId="1" applyNumberFormat="1" applyFont="1" applyFill="1"/>
    <xf numFmtId="167" fontId="1" fillId="0" borderId="0" xfId="2" applyNumberFormat="1" applyFont="1" applyFill="1"/>
    <xf numFmtId="44" fontId="1" fillId="0" borderId="0" xfId="2" applyNumberFormat="1" applyFont="1" applyFill="1"/>
    <xf numFmtId="43" fontId="1" fillId="0" borderId="0" xfId="1" applyNumberFormat="1" applyFont="1" applyFill="1"/>
    <xf numFmtId="0" fontId="4" fillId="0" borderId="0" xfId="0" applyFont="1" applyFill="1" applyAlignment="1">
      <alignment horizontal="center"/>
    </xf>
    <xf numFmtId="164" fontId="4" fillId="0" borderId="0" xfId="0" applyNumberFormat="1" applyFont="1" applyFill="1" applyAlignment="1">
      <alignment horizontal="left"/>
    </xf>
    <xf numFmtId="0" fontId="0" fillId="3" borderId="0" xfId="0" applyFill="1" applyAlignment="1">
      <alignment horizontal="center"/>
    </xf>
    <xf numFmtId="164" fontId="0" fillId="3" borderId="0" xfId="0" applyNumberFormat="1" applyFill="1" applyAlignment="1">
      <alignment horizontal="left"/>
    </xf>
    <xf numFmtId="0" fontId="0" fillId="0" borderId="0" xfId="0" applyFont="1" applyFill="1"/>
    <xf numFmtId="0" fontId="4" fillId="0" borderId="0" xfId="0" applyFont="1" applyFill="1"/>
    <xf numFmtId="166" fontId="0" fillId="0" borderId="0" xfId="0" applyNumberFormat="1" applyFill="1"/>
    <xf numFmtId="166" fontId="4" fillId="0" borderId="0" xfId="1" applyNumberFormat="1" applyFont="1" applyFill="1"/>
    <xf numFmtId="167" fontId="4" fillId="0" borderId="0" xfId="2" applyNumberFormat="1" applyFont="1" applyFill="1"/>
    <xf numFmtId="44" fontId="4" fillId="0" borderId="0" xfId="2" applyNumberFormat="1" applyFont="1" applyFill="1"/>
    <xf numFmtId="0" fontId="0" fillId="3" borderId="0" xfId="0" applyFill="1"/>
    <xf numFmtId="15" fontId="0" fillId="3" borderId="0" xfId="0" applyNumberFormat="1" applyFill="1" applyAlignment="1">
      <alignment horizontal="left"/>
    </xf>
    <xf numFmtId="168" fontId="4" fillId="0" borderId="0" xfId="2" applyNumberFormat="1" applyFont="1" applyFill="1"/>
    <xf numFmtId="0" fontId="5" fillId="0" borderId="0" xfId="0" applyFo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0</xdr:rowOff>
    </xdr:from>
    <xdr:to>
      <xdr:col>1</xdr:col>
      <xdr:colOff>142875</xdr:colOff>
      <xdr:row>3</xdr:row>
      <xdr:rowOff>142875</xdr:rowOff>
    </xdr:to>
    <xdr:pic>
      <xdr:nvPicPr>
        <xdr:cNvPr id="2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0"/>
          <a:ext cx="78105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ahamas%20Registered%20Stock%20Pricing%2016AUG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Publish"/>
      <sheetName val="SemiCountModelRU"/>
      <sheetName val="Incremented Rates (2)"/>
      <sheetName val="Comparison"/>
      <sheetName val="PYHistory"/>
      <sheetName val="COMPARISON MIMICS VS MANUAL"/>
      <sheetName val="MIMICS VS MANUAL JULY 2019"/>
      <sheetName val="MIMICS VS MAN AUG SEP OCT2019"/>
      <sheetName val="MIMICS VS MANUAL NOV19"/>
      <sheetName val="Sheet3"/>
      <sheetName val="January 2020"/>
      <sheetName val="December 2019"/>
    </sheetNames>
    <sheetDataSet>
      <sheetData sheetId="0"/>
      <sheetData sheetId="1"/>
      <sheetData sheetId="2">
        <row r="1">
          <cell r="E1">
            <v>44788</v>
          </cell>
        </row>
        <row r="6">
          <cell r="A6" t="str">
            <v>BGRS65022</v>
          </cell>
          <cell r="B6" t="str">
            <v>FL</v>
          </cell>
          <cell r="C6">
            <v>37505</v>
          </cell>
          <cell r="D6">
            <v>44810</v>
          </cell>
        </row>
        <row r="7">
          <cell r="A7" t="str">
            <v>BGRS75022</v>
          </cell>
          <cell r="B7" t="str">
            <v>FL</v>
          </cell>
          <cell r="C7">
            <v>38602</v>
          </cell>
          <cell r="D7">
            <v>44811</v>
          </cell>
        </row>
        <row r="8">
          <cell r="A8" t="str">
            <v>BGRS78022</v>
          </cell>
          <cell r="B8" t="str">
            <v>FL</v>
          </cell>
          <cell r="C8">
            <v>38982</v>
          </cell>
          <cell r="D8">
            <v>44826</v>
          </cell>
        </row>
        <row r="9">
          <cell r="A9" t="str">
            <v>BGRS95022</v>
          </cell>
          <cell r="B9" t="str">
            <v>FL</v>
          </cell>
          <cell r="C9">
            <v>41177</v>
          </cell>
          <cell r="D9">
            <v>44829</v>
          </cell>
        </row>
        <row r="10">
          <cell r="A10" t="str">
            <v>BGR118022</v>
          </cell>
          <cell r="B10" t="str">
            <v>FX</v>
          </cell>
          <cell r="C10">
            <v>43021</v>
          </cell>
          <cell r="D10">
            <v>44847</v>
          </cell>
        </row>
        <row r="11">
          <cell r="C11">
            <v>43753</v>
          </cell>
          <cell r="D11">
            <v>44849</v>
          </cell>
        </row>
        <row r="12">
          <cell r="A12" t="str">
            <v>BGRS71022</v>
          </cell>
          <cell r="B12" t="str">
            <v>FL</v>
          </cell>
          <cell r="C12">
            <v>38282</v>
          </cell>
          <cell r="D12">
            <v>44856</v>
          </cell>
        </row>
        <row r="13">
          <cell r="A13" t="str">
            <v>BGR147022</v>
          </cell>
          <cell r="B13" t="str">
            <v>FX</v>
          </cell>
          <cell r="C13">
            <v>44498</v>
          </cell>
          <cell r="D13">
            <v>44863</v>
          </cell>
        </row>
        <row r="14">
          <cell r="A14" t="str">
            <v>BGRS66022</v>
          </cell>
          <cell r="B14" t="str">
            <v>FL</v>
          </cell>
          <cell r="C14">
            <v>37594</v>
          </cell>
          <cell r="D14">
            <v>44899</v>
          </cell>
        </row>
        <row r="15">
          <cell r="A15" t="str">
            <v>BGR149122</v>
          </cell>
          <cell r="B15" t="str">
            <v>FX</v>
          </cell>
          <cell r="C15">
            <v>44592</v>
          </cell>
          <cell r="D15">
            <v>44909</v>
          </cell>
        </row>
        <row r="16">
          <cell r="A16" t="str">
            <v>BGR134023</v>
          </cell>
          <cell r="B16" t="str">
            <v>FX</v>
          </cell>
          <cell r="C16">
            <v>43847</v>
          </cell>
          <cell r="D16">
            <v>44943</v>
          </cell>
        </row>
        <row r="17">
          <cell r="A17" t="str">
            <v>BGRS69023</v>
          </cell>
          <cell r="B17" t="str">
            <v>FL</v>
          </cell>
          <cell r="C17">
            <v>38026</v>
          </cell>
          <cell r="D17">
            <v>44966</v>
          </cell>
        </row>
        <row r="18">
          <cell r="A18" t="str">
            <v>BGR121023</v>
          </cell>
          <cell r="B18" t="str">
            <v>FX</v>
          </cell>
          <cell r="C18">
            <v>43154</v>
          </cell>
          <cell r="D18">
            <v>44980</v>
          </cell>
        </row>
        <row r="19">
          <cell r="A19" t="str">
            <v>BGR151023</v>
          </cell>
          <cell r="B19" t="str">
            <v>FX</v>
          </cell>
          <cell r="C19">
            <v>44650</v>
          </cell>
          <cell r="D19">
            <v>45015</v>
          </cell>
        </row>
        <row r="20">
          <cell r="A20" t="str">
            <v>BGRS67023</v>
          </cell>
          <cell r="B20" t="str">
            <v>FL</v>
          </cell>
          <cell r="C20">
            <v>37719</v>
          </cell>
          <cell r="D20">
            <v>45024</v>
          </cell>
        </row>
        <row r="21">
          <cell r="A21" t="str">
            <v>BGR136023</v>
          </cell>
          <cell r="B21" t="str">
            <v>FX</v>
          </cell>
          <cell r="C21">
            <v>43942</v>
          </cell>
          <cell r="D21">
            <v>45037</v>
          </cell>
        </row>
        <row r="22">
          <cell r="A22" t="str">
            <v>BGRS72023</v>
          </cell>
          <cell r="B22" t="str">
            <v>FL</v>
          </cell>
          <cell r="C22">
            <v>38104</v>
          </cell>
          <cell r="D22">
            <v>45043</v>
          </cell>
        </row>
        <row r="23">
          <cell r="A23" t="str">
            <v>BGR152023</v>
          </cell>
          <cell r="B23" t="str">
            <v>FX</v>
          </cell>
          <cell r="C23">
            <v>44686</v>
          </cell>
          <cell r="D23">
            <v>45051</v>
          </cell>
        </row>
        <row r="24">
          <cell r="A24" t="str">
            <v>BGR138223</v>
          </cell>
          <cell r="B24" t="str">
            <v>FX</v>
          </cell>
          <cell r="C24">
            <v>43997</v>
          </cell>
          <cell r="D24">
            <v>45092</v>
          </cell>
        </row>
        <row r="25">
          <cell r="A25" t="str">
            <v>BGR154023</v>
          </cell>
          <cell r="B25" t="str">
            <v>FX</v>
          </cell>
          <cell r="C25">
            <v>44742</v>
          </cell>
          <cell r="D25">
            <v>45107</v>
          </cell>
        </row>
        <row r="26">
          <cell r="A26" t="str">
            <v>BGR124023</v>
          </cell>
          <cell r="B26" t="str">
            <v>FX</v>
          </cell>
          <cell r="C26">
            <v>43294</v>
          </cell>
          <cell r="D26">
            <v>45120</v>
          </cell>
        </row>
        <row r="27">
          <cell r="A27" t="str">
            <v>BGR103023</v>
          </cell>
          <cell r="B27" t="str">
            <v>FX</v>
          </cell>
          <cell r="C27">
            <v>42202</v>
          </cell>
          <cell r="D27">
            <v>45124</v>
          </cell>
        </row>
        <row r="28">
          <cell r="A28" t="str">
            <v>BGRS68023</v>
          </cell>
          <cell r="B28" t="str">
            <v>FL</v>
          </cell>
          <cell r="C28">
            <v>37823</v>
          </cell>
          <cell r="D28">
            <v>45128</v>
          </cell>
        </row>
        <row r="29">
          <cell r="A29" t="str">
            <v>BGRS70023</v>
          </cell>
          <cell r="B29" t="str">
            <v>FL</v>
          </cell>
          <cell r="C29">
            <v>38197</v>
          </cell>
          <cell r="D29">
            <v>45136</v>
          </cell>
        </row>
        <row r="30">
          <cell r="A30" t="str">
            <v>BGRS75023</v>
          </cell>
          <cell r="B30" t="str">
            <v>FL</v>
          </cell>
          <cell r="C30">
            <v>38602</v>
          </cell>
          <cell r="D30">
            <v>45176</v>
          </cell>
        </row>
        <row r="31">
          <cell r="A31" t="str">
            <v>BGR139123</v>
          </cell>
          <cell r="B31" t="str">
            <v>FX</v>
          </cell>
          <cell r="C31">
            <v>44089</v>
          </cell>
          <cell r="D31">
            <v>45184</v>
          </cell>
        </row>
        <row r="32">
          <cell r="A32" t="str">
            <v>BGRS78023</v>
          </cell>
          <cell r="B32" t="str">
            <v>FL</v>
          </cell>
          <cell r="C32">
            <v>38982</v>
          </cell>
          <cell r="D32">
            <v>45191</v>
          </cell>
        </row>
        <row r="33">
          <cell r="A33" t="str">
            <v>BGR125323</v>
          </cell>
          <cell r="B33" t="str">
            <v>FX</v>
          </cell>
          <cell r="C33">
            <v>43388</v>
          </cell>
          <cell r="D33">
            <v>45214</v>
          </cell>
        </row>
        <row r="34">
          <cell r="A34" t="str">
            <v>BGRS71023</v>
          </cell>
          <cell r="B34" t="str">
            <v>FL</v>
          </cell>
          <cell r="C34">
            <v>38282</v>
          </cell>
          <cell r="D34">
            <v>45221</v>
          </cell>
        </row>
        <row r="35">
          <cell r="A35" t="str">
            <v>BGR141223</v>
          </cell>
          <cell r="B35" t="str">
            <v>FX</v>
          </cell>
          <cell r="C35">
            <v>44214</v>
          </cell>
          <cell r="D35">
            <v>45247</v>
          </cell>
        </row>
        <row r="36">
          <cell r="A36" t="str">
            <v>BGR104024</v>
          </cell>
          <cell r="B36" t="str">
            <v>FX</v>
          </cell>
          <cell r="C36">
            <v>42566</v>
          </cell>
          <cell r="D36">
            <v>45306</v>
          </cell>
        </row>
        <row r="37">
          <cell r="A37" t="str">
            <v>BGR127024</v>
          </cell>
          <cell r="B37" t="str">
            <v>FX</v>
          </cell>
          <cell r="C37">
            <v>43480</v>
          </cell>
          <cell r="D37">
            <v>45306</v>
          </cell>
        </row>
        <row r="38">
          <cell r="A38" t="str">
            <v>BGRS76024</v>
          </cell>
          <cell r="B38" t="str">
            <v>FL</v>
          </cell>
          <cell r="C38">
            <v>38735</v>
          </cell>
          <cell r="D38">
            <v>45309</v>
          </cell>
        </row>
        <row r="39">
          <cell r="A39" t="str">
            <v>BGRS69024</v>
          </cell>
          <cell r="B39" t="str">
            <v>FL</v>
          </cell>
          <cell r="C39">
            <v>38026</v>
          </cell>
          <cell r="D39">
            <v>45331</v>
          </cell>
        </row>
        <row r="40">
          <cell r="A40" t="str">
            <v>BGR142224</v>
          </cell>
          <cell r="B40" t="str">
            <v>FX</v>
          </cell>
          <cell r="C40">
            <v>44270</v>
          </cell>
          <cell r="D40">
            <v>45337</v>
          </cell>
        </row>
        <row r="41">
          <cell r="A41" t="str">
            <v>BGR129024</v>
          </cell>
          <cell r="B41" t="str">
            <v>FX</v>
          </cell>
          <cell r="C41">
            <v>43570</v>
          </cell>
          <cell r="D41">
            <v>45397</v>
          </cell>
        </row>
        <row r="42">
          <cell r="A42" t="str">
            <v>BGRS72024</v>
          </cell>
          <cell r="B42" t="str">
            <v>FL</v>
          </cell>
          <cell r="C42">
            <v>38104</v>
          </cell>
          <cell r="D42">
            <v>45409</v>
          </cell>
        </row>
        <row r="43">
          <cell r="A43" t="str">
            <v>BGRS77024</v>
          </cell>
          <cell r="B43" t="str">
            <v>FL</v>
          </cell>
          <cell r="C43">
            <v>38841</v>
          </cell>
          <cell r="D43">
            <v>45416</v>
          </cell>
        </row>
        <row r="44">
          <cell r="A44" t="str">
            <v>BGR145224</v>
          </cell>
          <cell r="B44" t="str">
            <v>FX</v>
          </cell>
          <cell r="C44">
            <v>44393</v>
          </cell>
          <cell r="D44">
            <v>45429</v>
          </cell>
        </row>
        <row r="45">
          <cell r="A45" t="str">
            <v>BGRS73024</v>
          </cell>
          <cell r="B45" t="str">
            <v>FL</v>
          </cell>
          <cell r="C45">
            <v>38531</v>
          </cell>
          <cell r="D45">
            <v>45471</v>
          </cell>
        </row>
        <row r="46">
          <cell r="A46" t="str">
            <v>BGR154024</v>
          </cell>
          <cell r="B46" t="str">
            <v>FX</v>
          </cell>
          <cell r="C46">
            <v>44742</v>
          </cell>
          <cell r="D46">
            <v>45473</v>
          </cell>
        </row>
        <row r="47">
          <cell r="A47" t="str">
            <v>BGR117024</v>
          </cell>
          <cell r="B47" t="str">
            <v>FX</v>
          </cell>
          <cell r="C47">
            <v>42930</v>
          </cell>
          <cell r="D47">
            <v>45487</v>
          </cell>
        </row>
        <row r="48">
          <cell r="A48" t="str">
            <v>BGR131024</v>
          </cell>
          <cell r="D48">
            <v>45488</v>
          </cell>
        </row>
        <row r="49">
          <cell r="A49" t="str">
            <v>BGRS98024</v>
          </cell>
          <cell r="B49" t="str">
            <v>FL</v>
          </cell>
          <cell r="C49">
            <v>41481</v>
          </cell>
          <cell r="D49">
            <v>45499</v>
          </cell>
        </row>
        <row r="50">
          <cell r="A50" t="str">
            <v>BGRS70024</v>
          </cell>
          <cell r="B50" t="str">
            <v>FL</v>
          </cell>
          <cell r="C50">
            <v>38197</v>
          </cell>
          <cell r="D50">
            <v>45502</v>
          </cell>
        </row>
        <row r="51">
          <cell r="A51" t="str">
            <v>BGR146224</v>
          </cell>
          <cell r="B51" t="str">
            <v>FX</v>
          </cell>
          <cell r="C51">
            <v>44425</v>
          </cell>
          <cell r="D51">
            <v>45521</v>
          </cell>
        </row>
        <row r="52">
          <cell r="A52" t="str">
            <v>BGRS75024</v>
          </cell>
          <cell r="B52" t="str">
            <v>FL</v>
          </cell>
          <cell r="C52">
            <v>38602</v>
          </cell>
          <cell r="D52">
            <v>45542</v>
          </cell>
        </row>
        <row r="53">
          <cell r="A53" t="str">
            <v>BGRS78024</v>
          </cell>
          <cell r="B53" t="str">
            <v>FL</v>
          </cell>
          <cell r="C53">
            <v>38982</v>
          </cell>
          <cell r="D53">
            <v>45557</v>
          </cell>
        </row>
        <row r="54">
          <cell r="A54" t="str">
            <v>BGR118024</v>
          </cell>
          <cell r="B54" t="str">
            <v>FX</v>
          </cell>
          <cell r="C54">
            <v>43021</v>
          </cell>
          <cell r="D54">
            <v>45578</v>
          </cell>
        </row>
        <row r="55">
          <cell r="C55">
            <v>43753</v>
          </cell>
          <cell r="D55">
            <v>45580</v>
          </cell>
        </row>
        <row r="56">
          <cell r="A56" t="str">
            <v>BGRS71024</v>
          </cell>
          <cell r="B56" t="str">
            <v>FL</v>
          </cell>
          <cell r="C56">
            <v>38282</v>
          </cell>
          <cell r="D56">
            <v>45587</v>
          </cell>
        </row>
        <row r="57">
          <cell r="A57" t="str">
            <v>BGR148224</v>
          </cell>
          <cell r="B57" t="str">
            <v>FX</v>
          </cell>
          <cell r="C57">
            <v>44516</v>
          </cell>
          <cell r="D57">
            <v>45612</v>
          </cell>
        </row>
        <row r="58">
          <cell r="A58" t="str">
            <v>BGR134025</v>
          </cell>
          <cell r="B58" t="str">
            <v>FX</v>
          </cell>
          <cell r="C58">
            <v>43847</v>
          </cell>
          <cell r="D58">
            <v>45674</v>
          </cell>
        </row>
        <row r="59">
          <cell r="A59" t="str">
            <v>BGRS76025</v>
          </cell>
          <cell r="B59" t="str">
            <v>FL</v>
          </cell>
          <cell r="C59">
            <v>38735</v>
          </cell>
          <cell r="D59">
            <v>45675</v>
          </cell>
        </row>
        <row r="60">
          <cell r="A60" t="str">
            <v>BGR121025</v>
          </cell>
          <cell r="B60" t="str">
            <v>FX</v>
          </cell>
          <cell r="C60">
            <v>43154</v>
          </cell>
          <cell r="D60">
            <v>45711</v>
          </cell>
        </row>
        <row r="61">
          <cell r="A61" t="str">
            <v>BGR150125</v>
          </cell>
          <cell r="B61" t="str">
            <v>FX</v>
          </cell>
          <cell r="C61">
            <v>44665</v>
          </cell>
          <cell r="D61">
            <v>45731</v>
          </cell>
        </row>
        <row r="62">
          <cell r="A62" t="str">
            <v>BGR136025</v>
          </cell>
          <cell r="B62" t="str">
            <v>FX</v>
          </cell>
          <cell r="C62">
            <v>43942</v>
          </cell>
          <cell r="D62">
            <v>45768</v>
          </cell>
        </row>
        <row r="63">
          <cell r="A63" t="str">
            <v>BGRS72025</v>
          </cell>
          <cell r="B63" t="str">
            <v>FL</v>
          </cell>
          <cell r="C63">
            <v>38104</v>
          </cell>
          <cell r="D63">
            <v>45774</v>
          </cell>
        </row>
        <row r="64">
          <cell r="A64" t="str">
            <v>BGRS77025</v>
          </cell>
          <cell r="B64" t="str">
            <v>FL</v>
          </cell>
          <cell r="C64">
            <v>38841</v>
          </cell>
          <cell r="D64">
            <v>45781</v>
          </cell>
        </row>
        <row r="65">
          <cell r="A65" t="str">
            <v>BGR138225</v>
          </cell>
          <cell r="B65" t="str">
            <v>FX</v>
          </cell>
          <cell r="C65">
            <v>43997</v>
          </cell>
          <cell r="D65">
            <v>45823</v>
          </cell>
        </row>
        <row r="66">
          <cell r="A66" t="str">
            <v>BGR153025</v>
          </cell>
          <cell r="B66" t="str">
            <v>FX</v>
          </cell>
          <cell r="C66">
            <v>44727</v>
          </cell>
          <cell r="D66">
            <v>45823</v>
          </cell>
        </row>
        <row r="67">
          <cell r="A67" t="str">
            <v>BGR153125</v>
          </cell>
          <cell r="B67" t="str">
            <v>FX</v>
          </cell>
          <cell r="C67">
            <v>44757</v>
          </cell>
          <cell r="D67">
            <v>45823</v>
          </cell>
        </row>
        <row r="68">
          <cell r="A68" t="str">
            <v>BGRS73025</v>
          </cell>
          <cell r="B68" t="str">
            <v>FL</v>
          </cell>
          <cell r="C68">
            <v>38531</v>
          </cell>
          <cell r="D68">
            <v>45836</v>
          </cell>
        </row>
        <row r="69">
          <cell r="A69" t="str">
            <v>BGRS74025</v>
          </cell>
          <cell r="B69" t="str">
            <v>FL</v>
          </cell>
          <cell r="C69">
            <v>38533</v>
          </cell>
          <cell r="D69">
            <v>45838</v>
          </cell>
        </row>
        <row r="70">
          <cell r="A70" t="str">
            <v>BGR124025</v>
          </cell>
          <cell r="B70" t="str">
            <v>FX</v>
          </cell>
          <cell r="C70">
            <v>43294</v>
          </cell>
          <cell r="D70">
            <v>45851</v>
          </cell>
        </row>
        <row r="71">
          <cell r="A71" t="str">
            <v>BGR105025</v>
          </cell>
          <cell r="B71" t="str">
            <v>FX</v>
          </cell>
          <cell r="C71">
            <v>42576</v>
          </cell>
          <cell r="D71">
            <v>45863</v>
          </cell>
        </row>
        <row r="72">
          <cell r="A72" t="str">
            <v>BGRS75025</v>
          </cell>
          <cell r="B72" t="str">
            <v>FL</v>
          </cell>
          <cell r="C72">
            <v>38602</v>
          </cell>
          <cell r="D72">
            <v>45907</v>
          </cell>
        </row>
        <row r="73">
          <cell r="A73" t="str">
            <v>BGR139125</v>
          </cell>
          <cell r="B73" t="str">
            <v>FX</v>
          </cell>
          <cell r="C73">
            <v>44089</v>
          </cell>
          <cell r="D73">
            <v>45915</v>
          </cell>
        </row>
        <row r="74">
          <cell r="A74" t="str">
            <v>BGRS78025</v>
          </cell>
          <cell r="B74" t="str">
            <v>FL</v>
          </cell>
          <cell r="C74">
            <v>38982</v>
          </cell>
          <cell r="D74">
            <v>45922</v>
          </cell>
        </row>
        <row r="75">
          <cell r="A75" t="str">
            <v>BGR125325</v>
          </cell>
          <cell r="C75">
            <v>43388</v>
          </cell>
          <cell r="D75">
            <v>45945</v>
          </cell>
        </row>
        <row r="76">
          <cell r="A76" t="str">
            <v>BGR141225</v>
          </cell>
          <cell r="C76">
            <v>44214</v>
          </cell>
          <cell r="D76">
            <v>45978</v>
          </cell>
        </row>
        <row r="77">
          <cell r="A77" t="str">
            <v>BGR127026</v>
          </cell>
          <cell r="C77">
            <v>43480</v>
          </cell>
          <cell r="D77">
            <v>46037</v>
          </cell>
        </row>
        <row r="78">
          <cell r="A78" t="str">
            <v>BGRS76026</v>
          </cell>
          <cell r="B78" t="str">
            <v>FL</v>
          </cell>
          <cell r="C78">
            <v>38735</v>
          </cell>
          <cell r="D78">
            <v>46040</v>
          </cell>
        </row>
        <row r="79">
          <cell r="A79" t="str">
            <v>BGR142226</v>
          </cell>
          <cell r="B79" t="str">
            <v>FX</v>
          </cell>
          <cell r="C79">
            <v>44270</v>
          </cell>
          <cell r="D79">
            <v>46068</v>
          </cell>
        </row>
        <row r="80">
          <cell r="A80" t="str">
            <v>BGRS79026</v>
          </cell>
          <cell r="B80" t="str">
            <v>FL</v>
          </cell>
          <cell r="C80">
            <v>39169</v>
          </cell>
          <cell r="D80">
            <v>46109</v>
          </cell>
        </row>
        <row r="81">
          <cell r="A81" t="str">
            <v>BGR129026</v>
          </cell>
          <cell r="B81" t="str">
            <v>FX</v>
          </cell>
          <cell r="C81">
            <v>43570</v>
          </cell>
          <cell r="D81">
            <v>46127</v>
          </cell>
        </row>
        <row r="82">
          <cell r="A82" t="str">
            <v>BGRS77026</v>
          </cell>
          <cell r="B82" t="str">
            <v>FL</v>
          </cell>
          <cell r="C82">
            <v>38841</v>
          </cell>
          <cell r="D82">
            <v>46146</v>
          </cell>
        </row>
        <row r="83">
          <cell r="A83" t="str">
            <v>BGR145226</v>
          </cell>
          <cell r="B83" t="str">
            <v>FX</v>
          </cell>
          <cell r="C83">
            <v>44393</v>
          </cell>
          <cell r="D83">
            <v>46159</v>
          </cell>
        </row>
        <row r="84">
          <cell r="A84" t="str">
            <v>BGR131026</v>
          </cell>
          <cell r="D84">
            <v>46218</v>
          </cell>
        </row>
        <row r="85">
          <cell r="A85" t="str">
            <v>BGR105026</v>
          </cell>
          <cell r="B85" t="str">
            <v>FX</v>
          </cell>
          <cell r="C85">
            <v>42576</v>
          </cell>
          <cell r="D85">
            <v>46228</v>
          </cell>
        </row>
        <row r="86">
          <cell r="A86" t="str">
            <v>BGRS91026</v>
          </cell>
          <cell r="B86" t="str">
            <v>FL</v>
          </cell>
          <cell r="C86">
            <v>40770</v>
          </cell>
          <cell r="D86">
            <v>46249</v>
          </cell>
        </row>
        <row r="87">
          <cell r="A87" t="str">
            <v>BGR146226</v>
          </cell>
          <cell r="B87" t="str">
            <v>FX</v>
          </cell>
          <cell r="C87">
            <v>44425</v>
          </cell>
          <cell r="D87">
            <v>46251</v>
          </cell>
        </row>
        <row r="88">
          <cell r="A88" t="str">
            <v>BGRS78026</v>
          </cell>
          <cell r="B88" t="str">
            <v>FL</v>
          </cell>
          <cell r="C88">
            <v>38982</v>
          </cell>
          <cell r="D88">
            <v>46287</v>
          </cell>
        </row>
        <row r="89">
          <cell r="C89">
            <v>43753</v>
          </cell>
          <cell r="D89">
            <v>46310</v>
          </cell>
        </row>
        <row r="90">
          <cell r="A90" t="str">
            <v>BGRS92026</v>
          </cell>
          <cell r="B90" t="str">
            <v>FL</v>
          </cell>
          <cell r="C90">
            <v>40857</v>
          </cell>
          <cell r="D90">
            <v>46336</v>
          </cell>
        </row>
        <row r="91">
          <cell r="A91" t="str">
            <v>BGR148226</v>
          </cell>
          <cell r="B91" t="str">
            <v>FX</v>
          </cell>
          <cell r="C91">
            <v>44516</v>
          </cell>
          <cell r="D91">
            <v>46342</v>
          </cell>
        </row>
        <row r="92">
          <cell r="A92" t="str">
            <v>BGRS90026</v>
          </cell>
          <cell r="B92" t="str">
            <v>FL</v>
          </cell>
          <cell r="C92">
            <v>40522</v>
          </cell>
          <cell r="D92">
            <v>46366</v>
          </cell>
        </row>
        <row r="93">
          <cell r="A93" t="str">
            <v>BGR134027</v>
          </cell>
          <cell r="B93" t="str">
            <v>FX</v>
          </cell>
          <cell r="C93">
            <v>43847</v>
          </cell>
          <cell r="D93">
            <v>46404</v>
          </cell>
        </row>
        <row r="94">
          <cell r="A94" t="str">
            <v>BGR150127</v>
          </cell>
          <cell r="B94" t="str">
            <v>FX</v>
          </cell>
          <cell r="C94">
            <v>44665</v>
          </cell>
          <cell r="D94">
            <v>46461</v>
          </cell>
        </row>
        <row r="95">
          <cell r="A95" t="str">
            <v>BGRS79027</v>
          </cell>
          <cell r="B95" t="str">
            <v>FL</v>
          </cell>
          <cell r="C95">
            <v>39169</v>
          </cell>
          <cell r="D95">
            <v>46474</v>
          </cell>
        </row>
        <row r="96">
          <cell r="A96" t="str">
            <v>BGR136027</v>
          </cell>
          <cell r="B96" t="str">
            <v>FX</v>
          </cell>
          <cell r="C96">
            <v>43942</v>
          </cell>
          <cell r="D96">
            <v>46498</v>
          </cell>
        </row>
        <row r="97">
          <cell r="A97" t="str">
            <v>BGRS80027</v>
          </cell>
          <cell r="B97" t="str">
            <v>FL</v>
          </cell>
          <cell r="C97">
            <v>39211</v>
          </cell>
          <cell r="D97">
            <v>46516</v>
          </cell>
        </row>
        <row r="98">
          <cell r="A98" t="str">
            <v>BGR138227</v>
          </cell>
          <cell r="B98" t="str">
            <v>FX</v>
          </cell>
          <cell r="C98">
            <v>43997</v>
          </cell>
          <cell r="D98">
            <v>46553</v>
          </cell>
        </row>
        <row r="99">
          <cell r="A99" t="str">
            <v>BGR153027</v>
          </cell>
          <cell r="B99" t="str">
            <v>FX</v>
          </cell>
          <cell r="C99">
            <v>44727</v>
          </cell>
          <cell r="D99">
            <v>46553</v>
          </cell>
        </row>
        <row r="100">
          <cell r="A100" t="str">
            <v>BGR153127</v>
          </cell>
          <cell r="B100" t="str">
            <v>FX</v>
          </cell>
          <cell r="C100">
            <v>44757</v>
          </cell>
          <cell r="D100">
            <v>46553</v>
          </cell>
        </row>
        <row r="101">
          <cell r="A101" t="str">
            <v>BGR117027</v>
          </cell>
          <cell r="B101" t="str">
            <v>FX</v>
          </cell>
          <cell r="C101">
            <v>42930</v>
          </cell>
          <cell r="D101">
            <v>46582</v>
          </cell>
        </row>
        <row r="102">
          <cell r="A102" t="str">
            <v>BGRS94027</v>
          </cell>
          <cell r="B102" t="str">
            <v>FX</v>
          </cell>
          <cell r="C102">
            <v>41106</v>
          </cell>
          <cell r="D102">
            <v>46584</v>
          </cell>
        </row>
        <row r="103">
          <cell r="A103" t="str">
            <v>BGRS81027</v>
          </cell>
          <cell r="B103" t="str">
            <v>FL</v>
          </cell>
          <cell r="C103">
            <v>39289</v>
          </cell>
          <cell r="D103">
            <v>46594</v>
          </cell>
        </row>
        <row r="104">
          <cell r="A104" t="str">
            <v>BGRS98027</v>
          </cell>
          <cell r="B104" t="str">
            <v>FL</v>
          </cell>
          <cell r="C104">
            <v>41481</v>
          </cell>
          <cell r="D104">
            <v>46594</v>
          </cell>
        </row>
        <row r="105">
          <cell r="A105" t="str">
            <v>BGR139127</v>
          </cell>
          <cell r="B105" t="str">
            <v>FX</v>
          </cell>
          <cell r="C105">
            <v>44089</v>
          </cell>
          <cell r="D105">
            <v>46645</v>
          </cell>
        </row>
        <row r="106">
          <cell r="A106" t="str">
            <v>BGRS95027</v>
          </cell>
          <cell r="B106" t="str">
            <v>FL</v>
          </cell>
          <cell r="C106">
            <v>41177</v>
          </cell>
          <cell r="D106">
            <v>46655</v>
          </cell>
        </row>
        <row r="107">
          <cell r="A107" t="str">
            <v>BGRS82027</v>
          </cell>
          <cell r="B107" t="str">
            <v>FL</v>
          </cell>
          <cell r="C107">
            <v>39363</v>
          </cell>
          <cell r="D107">
            <v>46668</v>
          </cell>
        </row>
        <row r="108">
          <cell r="A108" t="str">
            <v>BGR118027</v>
          </cell>
          <cell r="B108" t="str">
            <v>FX</v>
          </cell>
          <cell r="C108">
            <v>43021</v>
          </cell>
          <cell r="D108">
            <v>46673</v>
          </cell>
        </row>
        <row r="109">
          <cell r="A109" t="str">
            <v>BGR141227</v>
          </cell>
          <cell r="B109" t="str">
            <v>FX</v>
          </cell>
          <cell r="C109">
            <v>44214</v>
          </cell>
          <cell r="D109">
            <v>46708</v>
          </cell>
        </row>
        <row r="110">
          <cell r="A110" t="str">
            <v>BGRS83027</v>
          </cell>
          <cell r="B110" t="str">
            <v>FL</v>
          </cell>
          <cell r="C110">
            <v>39414</v>
          </cell>
          <cell r="D110">
            <v>46719</v>
          </cell>
        </row>
        <row r="111">
          <cell r="A111" t="str">
            <v>BGRS90027</v>
          </cell>
          <cell r="B111" t="str">
            <v>FL</v>
          </cell>
          <cell r="C111">
            <v>40522</v>
          </cell>
          <cell r="D111">
            <v>46731</v>
          </cell>
        </row>
        <row r="112">
          <cell r="A112" t="str">
            <v>BGR120027</v>
          </cell>
          <cell r="B112" t="str">
            <v>FX</v>
          </cell>
          <cell r="C112">
            <v>43084</v>
          </cell>
          <cell r="D112">
            <v>46736</v>
          </cell>
        </row>
        <row r="113">
          <cell r="A113" t="str">
            <v>BGRS85028</v>
          </cell>
          <cell r="B113" t="str">
            <v>FL</v>
          </cell>
          <cell r="C113">
            <v>39832</v>
          </cell>
          <cell r="D113">
            <v>46771</v>
          </cell>
        </row>
        <row r="114">
          <cell r="A114" t="str">
            <v>BGR142228</v>
          </cell>
          <cell r="B114" t="str">
            <v>FX</v>
          </cell>
          <cell r="C114">
            <v>44270</v>
          </cell>
          <cell r="D114">
            <v>46798</v>
          </cell>
        </row>
        <row r="115">
          <cell r="A115" t="str">
            <v>BGR121028</v>
          </cell>
          <cell r="B115" t="str">
            <v>FX</v>
          </cell>
          <cell r="C115">
            <v>43154</v>
          </cell>
          <cell r="D115">
            <v>46806</v>
          </cell>
        </row>
        <row r="116">
          <cell r="A116" t="str">
            <v>BGRS87028</v>
          </cell>
          <cell r="B116" t="str">
            <v>FL</v>
          </cell>
          <cell r="C116">
            <v>40294</v>
          </cell>
          <cell r="D116">
            <v>46869</v>
          </cell>
        </row>
        <row r="117">
          <cell r="A117" t="str">
            <v>BGR145228</v>
          </cell>
          <cell r="B117" t="str">
            <v>FX</v>
          </cell>
          <cell r="C117">
            <v>44393</v>
          </cell>
          <cell r="D117">
            <v>46890</v>
          </cell>
        </row>
        <row r="118">
          <cell r="A118" t="str">
            <v>BGR124228</v>
          </cell>
          <cell r="B118" t="str">
            <v>FX</v>
          </cell>
          <cell r="C118">
            <v>43294</v>
          </cell>
          <cell r="D118">
            <v>46947</v>
          </cell>
        </row>
        <row r="119">
          <cell r="A119" t="str">
            <v>BGRS88028</v>
          </cell>
          <cell r="B119" t="str">
            <v>FL</v>
          </cell>
          <cell r="C119">
            <v>40385</v>
          </cell>
          <cell r="D119">
            <v>46960</v>
          </cell>
        </row>
        <row r="120">
          <cell r="A120" t="str">
            <v>BGRS91028</v>
          </cell>
          <cell r="B120" t="str">
            <v>FL</v>
          </cell>
          <cell r="C120">
            <v>40770</v>
          </cell>
          <cell r="D120">
            <v>46980</v>
          </cell>
        </row>
        <row r="121">
          <cell r="A121" t="str">
            <v>BGR146228</v>
          </cell>
          <cell r="B121" t="str">
            <v>FX</v>
          </cell>
          <cell r="C121">
            <v>44425</v>
          </cell>
          <cell r="D121">
            <v>46982</v>
          </cell>
        </row>
        <row r="122">
          <cell r="A122" t="str">
            <v>BGRS86028</v>
          </cell>
          <cell r="B122" t="str">
            <v>FL</v>
          </cell>
          <cell r="C122">
            <v>40052</v>
          </cell>
          <cell r="D122">
            <v>46992</v>
          </cell>
        </row>
        <row r="123">
          <cell r="A123" t="str">
            <v>BGRS84028</v>
          </cell>
          <cell r="B123" t="str">
            <v>FL</v>
          </cell>
          <cell r="C123">
            <v>39713</v>
          </cell>
          <cell r="D123">
            <v>47018</v>
          </cell>
        </row>
        <row r="124">
          <cell r="A124" t="str">
            <v>BGRS82028</v>
          </cell>
          <cell r="B124" t="str">
            <v>FL</v>
          </cell>
          <cell r="C124">
            <v>39363</v>
          </cell>
          <cell r="D124">
            <v>47034</v>
          </cell>
        </row>
        <row r="125">
          <cell r="A125" t="str">
            <v>BGR125128</v>
          </cell>
          <cell r="B125" t="str">
            <v>FX</v>
          </cell>
          <cell r="C125">
            <v>43388</v>
          </cell>
          <cell r="D125">
            <v>47041</v>
          </cell>
        </row>
        <row r="126">
          <cell r="A126" t="str">
            <v>BGRS92028</v>
          </cell>
          <cell r="B126" t="str">
            <v>FL</v>
          </cell>
          <cell r="C126">
            <v>40857</v>
          </cell>
          <cell r="D126">
            <v>47067</v>
          </cell>
        </row>
        <row r="127">
          <cell r="A127" t="str">
            <v>BGR148228</v>
          </cell>
          <cell r="B127" t="str">
            <v>FX</v>
          </cell>
          <cell r="C127">
            <v>44516</v>
          </cell>
          <cell r="D127">
            <v>47073</v>
          </cell>
        </row>
        <row r="128">
          <cell r="A128" t="str">
            <v>BGRS90028</v>
          </cell>
          <cell r="B128" t="str">
            <v>FL</v>
          </cell>
          <cell r="C128">
            <v>40522</v>
          </cell>
          <cell r="D128">
            <v>47097</v>
          </cell>
        </row>
        <row r="129">
          <cell r="A129" t="str">
            <v>BGR127029</v>
          </cell>
          <cell r="B129" t="str">
            <v>FX</v>
          </cell>
          <cell r="C129">
            <v>43480</v>
          </cell>
          <cell r="D129">
            <v>47133</v>
          </cell>
        </row>
        <row r="130">
          <cell r="A130" t="str">
            <v>BGRS85029</v>
          </cell>
          <cell r="B130" t="str">
            <v>FL</v>
          </cell>
          <cell r="C130">
            <v>39832</v>
          </cell>
          <cell r="D130">
            <v>47137</v>
          </cell>
        </row>
        <row r="131">
          <cell r="A131" t="str">
            <v>BGR150129</v>
          </cell>
          <cell r="B131" t="str">
            <v>FX</v>
          </cell>
          <cell r="C131">
            <v>44665</v>
          </cell>
          <cell r="D131">
            <v>47192</v>
          </cell>
        </row>
        <row r="132">
          <cell r="A132" t="str">
            <v>BGR129029</v>
          </cell>
          <cell r="B132" t="str">
            <v>FX</v>
          </cell>
          <cell r="C132">
            <v>43570</v>
          </cell>
          <cell r="D132">
            <v>47223</v>
          </cell>
        </row>
        <row r="133">
          <cell r="A133" t="str">
            <v>BGRS87029</v>
          </cell>
          <cell r="B133" t="str">
            <v>FL</v>
          </cell>
          <cell r="C133">
            <v>40294</v>
          </cell>
          <cell r="D133">
            <v>47234</v>
          </cell>
        </row>
        <row r="134">
          <cell r="A134" t="str">
            <v>BGR153029</v>
          </cell>
          <cell r="B134" t="str">
            <v>FX</v>
          </cell>
          <cell r="C134">
            <v>44727</v>
          </cell>
          <cell r="D134">
            <v>47284</v>
          </cell>
        </row>
        <row r="135">
          <cell r="A135" t="str">
            <v>BGR153129</v>
          </cell>
          <cell r="B135" t="str">
            <v>FX</v>
          </cell>
          <cell r="C135">
            <v>44757</v>
          </cell>
          <cell r="D135">
            <v>47284</v>
          </cell>
        </row>
        <row r="136">
          <cell r="D136">
            <v>47314</v>
          </cell>
        </row>
        <row r="137">
          <cell r="A137" t="str">
            <v>BGRS94029</v>
          </cell>
          <cell r="B137" t="str">
            <v>FX</v>
          </cell>
          <cell r="C137">
            <v>41106</v>
          </cell>
          <cell r="D137">
            <v>47315</v>
          </cell>
        </row>
        <row r="138">
          <cell r="A138" t="str">
            <v>BGRS88029</v>
          </cell>
          <cell r="B138" t="str">
            <v>FL</v>
          </cell>
          <cell r="C138">
            <v>40385</v>
          </cell>
          <cell r="D138">
            <v>47325</v>
          </cell>
        </row>
        <row r="139">
          <cell r="A139" t="str">
            <v>BGRS98029</v>
          </cell>
          <cell r="B139" t="str">
            <v>FL</v>
          </cell>
          <cell r="C139">
            <v>41481</v>
          </cell>
          <cell r="D139">
            <v>47325</v>
          </cell>
        </row>
        <row r="140">
          <cell r="A140" t="str">
            <v>BGRS86029</v>
          </cell>
          <cell r="B140" t="str">
            <v>FL</v>
          </cell>
          <cell r="C140">
            <v>40052</v>
          </cell>
          <cell r="D140">
            <v>47357</v>
          </cell>
        </row>
        <row r="141">
          <cell r="A141" t="str">
            <v>BGRS84029</v>
          </cell>
          <cell r="B141" t="str">
            <v>FL</v>
          </cell>
          <cell r="C141">
            <v>39713</v>
          </cell>
          <cell r="D141">
            <v>47383</v>
          </cell>
        </row>
        <row r="142">
          <cell r="A142" t="str">
            <v>BGRS82029</v>
          </cell>
          <cell r="B142" t="str">
            <v>FL</v>
          </cell>
          <cell r="C142">
            <v>39363</v>
          </cell>
          <cell r="D142">
            <v>47399</v>
          </cell>
        </row>
        <row r="143">
          <cell r="C143">
            <v>43753</v>
          </cell>
          <cell r="D143">
            <v>47406</v>
          </cell>
        </row>
        <row r="144">
          <cell r="A144" t="str">
            <v>BGRS90029</v>
          </cell>
          <cell r="B144" t="str">
            <v>FL</v>
          </cell>
          <cell r="C144">
            <v>40522</v>
          </cell>
          <cell r="D144">
            <v>47462</v>
          </cell>
        </row>
        <row r="145">
          <cell r="A145" t="str">
            <v>BGR134130</v>
          </cell>
          <cell r="B145" t="str">
            <v>FX</v>
          </cell>
          <cell r="C145">
            <v>43847</v>
          </cell>
          <cell r="D145">
            <v>47500</v>
          </cell>
        </row>
        <row r="146">
          <cell r="A146" t="str">
            <v>BGRS85030</v>
          </cell>
          <cell r="B146" t="str">
            <v>FL</v>
          </cell>
          <cell r="C146">
            <v>39832</v>
          </cell>
          <cell r="D146">
            <v>47502</v>
          </cell>
        </row>
        <row r="147">
          <cell r="A147" t="str">
            <v>BGR136030</v>
          </cell>
          <cell r="B147" t="str">
            <v>FX</v>
          </cell>
          <cell r="C147">
            <v>43942</v>
          </cell>
          <cell r="D147">
            <v>47594</v>
          </cell>
        </row>
        <row r="148">
          <cell r="A148" t="str">
            <v>BGRS87030</v>
          </cell>
          <cell r="B148" t="str">
            <v>FL</v>
          </cell>
          <cell r="C148">
            <v>40294</v>
          </cell>
          <cell r="D148">
            <v>47599</v>
          </cell>
        </row>
        <row r="149">
          <cell r="A149" t="str">
            <v>BGR138230</v>
          </cell>
          <cell r="B149" t="str">
            <v>FX</v>
          </cell>
          <cell r="C149">
            <v>43997</v>
          </cell>
          <cell r="D149">
            <v>47649</v>
          </cell>
        </row>
        <row r="150">
          <cell r="A150" t="str">
            <v>BGRS94030</v>
          </cell>
          <cell r="B150" t="str">
            <v>FX</v>
          </cell>
          <cell r="C150">
            <v>41106</v>
          </cell>
          <cell r="D150">
            <v>47680</v>
          </cell>
        </row>
        <row r="151">
          <cell r="A151" t="str">
            <v>BGRS86030</v>
          </cell>
          <cell r="B151" t="str">
            <v>FL</v>
          </cell>
          <cell r="C151">
            <v>40052</v>
          </cell>
          <cell r="D151">
            <v>47722</v>
          </cell>
        </row>
        <row r="152">
          <cell r="A152" t="str">
            <v>BGR139130</v>
          </cell>
          <cell r="B152" t="str">
            <v>FX</v>
          </cell>
          <cell r="C152">
            <v>44089</v>
          </cell>
          <cell r="D152">
            <v>47741</v>
          </cell>
        </row>
        <row r="153">
          <cell r="A153" t="str">
            <v>BGRS84030</v>
          </cell>
          <cell r="B153" t="str">
            <v>FL</v>
          </cell>
          <cell r="C153">
            <v>39713</v>
          </cell>
          <cell r="D153">
            <v>47748</v>
          </cell>
        </row>
        <row r="154">
          <cell r="A154" t="str">
            <v>BGRS95030</v>
          </cell>
          <cell r="B154" t="str">
            <v>FL</v>
          </cell>
          <cell r="C154">
            <v>41177</v>
          </cell>
          <cell r="D154">
            <v>47751</v>
          </cell>
        </row>
        <row r="155">
          <cell r="A155" t="str">
            <v>BGRS89030</v>
          </cell>
          <cell r="B155" t="str">
            <v>FL</v>
          </cell>
          <cell r="C155">
            <v>40470</v>
          </cell>
          <cell r="D155">
            <v>47775</v>
          </cell>
        </row>
        <row r="156">
          <cell r="A156" t="str">
            <v>BGR141230</v>
          </cell>
          <cell r="B156" t="str">
            <v>FX</v>
          </cell>
          <cell r="C156">
            <v>44214</v>
          </cell>
          <cell r="D156">
            <v>47804</v>
          </cell>
        </row>
        <row r="157">
          <cell r="A157" t="str">
            <v>BGRS83030</v>
          </cell>
          <cell r="B157" t="str">
            <v>FL</v>
          </cell>
          <cell r="C157">
            <v>39414</v>
          </cell>
          <cell r="D157">
            <v>47815</v>
          </cell>
        </row>
        <row r="158">
          <cell r="A158" t="str">
            <v>BGRS85031</v>
          </cell>
          <cell r="B158" t="str">
            <v>FL</v>
          </cell>
          <cell r="C158">
            <v>39832</v>
          </cell>
          <cell r="D158">
            <v>47867</v>
          </cell>
        </row>
        <row r="159">
          <cell r="A159" t="str">
            <v>BGR142231</v>
          </cell>
          <cell r="B159" t="str">
            <v>FX</v>
          </cell>
          <cell r="C159">
            <v>44270</v>
          </cell>
          <cell r="D159">
            <v>47894</v>
          </cell>
        </row>
        <row r="160">
          <cell r="A160" t="str">
            <v>BGRS97031</v>
          </cell>
          <cell r="B160" t="str">
            <v>FL</v>
          </cell>
          <cell r="C160">
            <v>41381</v>
          </cell>
          <cell r="D160">
            <v>47955</v>
          </cell>
        </row>
        <row r="161">
          <cell r="A161" t="str">
            <v>BGR145231</v>
          </cell>
          <cell r="B161" t="str">
            <v>FX</v>
          </cell>
          <cell r="C161">
            <v>44393</v>
          </cell>
          <cell r="D161">
            <v>47985</v>
          </cell>
        </row>
        <row r="162">
          <cell r="A162" t="str">
            <v>BGRS94031</v>
          </cell>
          <cell r="B162" t="str">
            <v>FX</v>
          </cell>
          <cell r="C162">
            <v>41106</v>
          </cell>
          <cell r="D162">
            <v>48045</v>
          </cell>
        </row>
        <row r="163">
          <cell r="A163" t="str">
            <v>BGRS88031</v>
          </cell>
          <cell r="B163" t="str">
            <v>FL</v>
          </cell>
          <cell r="C163">
            <v>40385</v>
          </cell>
          <cell r="D163">
            <v>48055</v>
          </cell>
        </row>
        <row r="164">
          <cell r="A164" t="str">
            <v>BGRS98031</v>
          </cell>
          <cell r="B164" t="str">
            <v>FL</v>
          </cell>
          <cell r="C164">
            <v>41481</v>
          </cell>
          <cell r="D164">
            <v>48055</v>
          </cell>
        </row>
        <row r="165">
          <cell r="A165" t="str">
            <v>BGR146231</v>
          </cell>
          <cell r="B165" t="str">
            <v>FX</v>
          </cell>
          <cell r="C165">
            <v>44425</v>
          </cell>
          <cell r="D165">
            <v>48077</v>
          </cell>
        </row>
        <row r="166">
          <cell r="A166" t="str">
            <v>BGRS86031</v>
          </cell>
          <cell r="B166" t="str">
            <v>FL</v>
          </cell>
          <cell r="C166">
            <v>40052</v>
          </cell>
          <cell r="D166">
            <v>48087</v>
          </cell>
        </row>
        <row r="167">
          <cell r="A167" t="str">
            <v>BGRS84031</v>
          </cell>
          <cell r="B167" t="str">
            <v>FL</v>
          </cell>
          <cell r="C167">
            <v>39713</v>
          </cell>
          <cell r="D167">
            <v>48113</v>
          </cell>
        </row>
        <row r="168">
          <cell r="A168" t="str">
            <v>BGRS99031</v>
          </cell>
          <cell r="B168" t="str">
            <v>FL</v>
          </cell>
          <cell r="C168">
            <v>41540</v>
          </cell>
          <cell r="D168">
            <v>48114</v>
          </cell>
        </row>
        <row r="169">
          <cell r="A169" t="str">
            <v>BGRS96031</v>
          </cell>
          <cell r="B169" t="str">
            <v>FL</v>
          </cell>
          <cell r="C169">
            <v>41211</v>
          </cell>
          <cell r="D169">
            <v>48150</v>
          </cell>
        </row>
        <row r="170">
          <cell r="A170" t="str">
            <v>BGR148231</v>
          </cell>
          <cell r="B170" t="str">
            <v>FX</v>
          </cell>
          <cell r="C170">
            <v>44516</v>
          </cell>
          <cell r="D170">
            <v>48168</v>
          </cell>
        </row>
        <row r="171">
          <cell r="A171" t="str">
            <v>BGRS85032</v>
          </cell>
          <cell r="B171" t="str">
            <v>FL</v>
          </cell>
          <cell r="C171">
            <v>39832</v>
          </cell>
          <cell r="D171">
            <v>48232</v>
          </cell>
        </row>
        <row r="172">
          <cell r="A172" t="str">
            <v>BGR150132</v>
          </cell>
          <cell r="B172" t="str">
            <v>FX</v>
          </cell>
          <cell r="C172">
            <v>44665</v>
          </cell>
          <cell r="D172">
            <v>48288</v>
          </cell>
        </row>
        <row r="173">
          <cell r="A173" t="str">
            <v>BGR153032</v>
          </cell>
          <cell r="B173" t="str">
            <v>FX</v>
          </cell>
          <cell r="C173">
            <v>44727</v>
          </cell>
          <cell r="D173">
            <v>413622</v>
          </cell>
        </row>
        <row r="174">
          <cell r="A174" t="str">
            <v>BGR153132</v>
          </cell>
          <cell r="B174" t="str">
            <v>FX</v>
          </cell>
          <cell r="C174">
            <v>44757</v>
          </cell>
          <cell r="D174">
            <v>413622</v>
          </cell>
        </row>
        <row r="175">
          <cell r="A175" t="str">
            <v>BGRS97032</v>
          </cell>
          <cell r="B175" t="str">
            <v>FL</v>
          </cell>
          <cell r="C175">
            <v>41381</v>
          </cell>
          <cell r="D175">
            <v>48321</v>
          </cell>
        </row>
        <row r="176">
          <cell r="A176" t="str">
            <v>BGRS91032</v>
          </cell>
          <cell r="B176" t="str">
            <v>FL</v>
          </cell>
          <cell r="C176">
            <v>40770</v>
          </cell>
          <cell r="D176">
            <v>48441</v>
          </cell>
        </row>
        <row r="177">
          <cell r="A177" t="str">
            <v>BGRS86032</v>
          </cell>
          <cell r="B177" t="str">
            <v>FL</v>
          </cell>
          <cell r="C177">
            <v>40052</v>
          </cell>
          <cell r="D177">
            <v>48453</v>
          </cell>
        </row>
        <row r="178">
          <cell r="A178" t="str">
            <v>BGRS84032</v>
          </cell>
          <cell r="B178" t="str">
            <v>FL</v>
          </cell>
          <cell r="C178">
            <v>39713</v>
          </cell>
          <cell r="D178">
            <v>48479</v>
          </cell>
        </row>
        <row r="179">
          <cell r="A179" t="str">
            <v>BGRS99032</v>
          </cell>
          <cell r="B179" t="str">
            <v>FL</v>
          </cell>
          <cell r="C179">
            <v>41540</v>
          </cell>
          <cell r="D179">
            <v>48480</v>
          </cell>
        </row>
        <row r="180">
          <cell r="A180" t="str">
            <v>BGRS95032</v>
          </cell>
          <cell r="B180" t="str">
            <v>FL</v>
          </cell>
          <cell r="C180">
            <v>41177</v>
          </cell>
          <cell r="D180">
            <v>48482</v>
          </cell>
        </row>
        <row r="181">
          <cell r="A181" t="str">
            <v>BGRS96032</v>
          </cell>
          <cell r="B181" t="str">
            <v>FL</v>
          </cell>
          <cell r="C181">
            <v>41211</v>
          </cell>
          <cell r="D181">
            <v>48516</v>
          </cell>
        </row>
        <row r="182">
          <cell r="A182" t="str">
            <v>BGRS85033</v>
          </cell>
          <cell r="B182" t="str">
            <v>FL</v>
          </cell>
          <cell r="C182">
            <v>39832</v>
          </cell>
          <cell r="D182">
            <v>48598</v>
          </cell>
        </row>
        <row r="183">
          <cell r="A183" t="str">
            <v>BGRS97033</v>
          </cell>
          <cell r="B183" t="str">
            <v>FL</v>
          </cell>
          <cell r="C183">
            <v>41381</v>
          </cell>
          <cell r="D183">
            <v>48686</v>
          </cell>
        </row>
        <row r="184">
          <cell r="A184" t="str">
            <v>BGRS98033</v>
          </cell>
          <cell r="B184" t="str">
            <v>FL</v>
          </cell>
          <cell r="C184">
            <v>41481</v>
          </cell>
          <cell r="D184">
            <v>48786</v>
          </cell>
        </row>
        <row r="185">
          <cell r="A185" t="str">
            <v>BGRS86033</v>
          </cell>
          <cell r="B185" t="str">
            <v>FL</v>
          </cell>
          <cell r="C185">
            <v>40052</v>
          </cell>
          <cell r="D185">
            <v>48818</v>
          </cell>
        </row>
        <row r="186">
          <cell r="A186" t="str">
            <v>BGRS84033</v>
          </cell>
          <cell r="B186" t="str">
            <v>FL</v>
          </cell>
          <cell r="C186">
            <v>39713</v>
          </cell>
          <cell r="D186">
            <v>48844</v>
          </cell>
        </row>
        <row r="187">
          <cell r="A187" t="str">
            <v>BGRS99033</v>
          </cell>
          <cell r="B187" t="str">
            <v>FL</v>
          </cell>
          <cell r="C187">
            <v>41540</v>
          </cell>
          <cell r="D187">
            <v>48845</v>
          </cell>
        </row>
        <row r="188">
          <cell r="A188" t="str">
            <v>BGRS88034</v>
          </cell>
          <cell r="B188" t="str">
            <v>FL</v>
          </cell>
          <cell r="C188">
            <v>40385</v>
          </cell>
          <cell r="D188">
            <v>49151</v>
          </cell>
        </row>
        <row r="189">
          <cell r="A189" t="str">
            <v>BGRS98034</v>
          </cell>
          <cell r="B189" t="str">
            <v>FL</v>
          </cell>
          <cell r="C189">
            <v>41481</v>
          </cell>
          <cell r="D189">
            <v>49151</v>
          </cell>
        </row>
        <row r="190">
          <cell r="A190" t="str">
            <v>BGRS86034</v>
          </cell>
          <cell r="B190" t="str">
            <v>FL</v>
          </cell>
          <cell r="C190">
            <v>40052</v>
          </cell>
          <cell r="D190">
            <v>49183</v>
          </cell>
        </row>
        <row r="191">
          <cell r="A191" t="str">
            <v>BGRS81035</v>
          </cell>
          <cell r="B191" t="str">
            <v>FL</v>
          </cell>
          <cell r="C191">
            <v>39289</v>
          </cell>
          <cell r="D191">
            <v>49516</v>
          </cell>
        </row>
        <row r="192">
          <cell r="A192" t="str">
            <v>BGRS86035</v>
          </cell>
          <cell r="B192" t="str">
            <v>FL</v>
          </cell>
          <cell r="C192">
            <v>40052</v>
          </cell>
          <cell r="D192">
            <v>49548</v>
          </cell>
        </row>
        <row r="193">
          <cell r="A193" t="str">
            <v>BGRS81036</v>
          </cell>
          <cell r="B193" t="str">
            <v>FL</v>
          </cell>
          <cell r="C193">
            <v>39289</v>
          </cell>
          <cell r="D193">
            <v>49882</v>
          </cell>
        </row>
        <row r="194">
          <cell r="A194" t="str">
            <v>BGR106036</v>
          </cell>
          <cell r="B194" t="str">
            <v>FX</v>
          </cell>
          <cell r="C194">
            <v>42586</v>
          </cell>
          <cell r="D194">
            <v>49891</v>
          </cell>
        </row>
        <row r="195">
          <cell r="A195" t="str">
            <v>BGR107036</v>
          </cell>
          <cell r="B195" t="str">
            <v>FX</v>
          </cell>
          <cell r="C195">
            <v>42608</v>
          </cell>
          <cell r="D195">
            <v>49913</v>
          </cell>
        </row>
        <row r="196">
          <cell r="A196" t="str">
            <v>BGRS86036</v>
          </cell>
          <cell r="B196" t="str">
            <v>FL</v>
          </cell>
          <cell r="C196">
            <v>40052</v>
          </cell>
          <cell r="D196">
            <v>49914</v>
          </cell>
        </row>
        <row r="197">
          <cell r="A197" t="str">
            <v>BGR108036</v>
          </cell>
          <cell r="B197" t="str">
            <v>FX</v>
          </cell>
          <cell r="C197">
            <v>42636</v>
          </cell>
          <cell r="D197">
            <v>49941</v>
          </cell>
        </row>
        <row r="198">
          <cell r="A198" t="str">
            <v>BGR109036</v>
          </cell>
          <cell r="B198" t="str">
            <v>FX</v>
          </cell>
          <cell r="C198">
            <v>42646</v>
          </cell>
          <cell r="D198">
            <v>49951</v>
          </cell>
        </row>
        <row r="199">
          <cell r="A199" t="str">
            <v>BGR112036</v>
          </cell>
          <cell r="B199" t="str">
            <v>FX</v>
          </cell>
          <cell r="C199">
            <v>42656</v>
          </cell>
          <cell r="D199">
            <v>49961</v>
          </cell>
        </row>
        <row r="200">
          <cell r="A200" t="str">
            <v>BGR117037</v>
          </cell>
          <cell r="B200" t="str">
            <v>FX</v>
          </cell>
          <cell r="C200">
            <v>42930</v>
          </cell>
          <cell r="D200">
            <v>50235</v>
          </cell>
        </row>
        <row r="201">
          <cell r="A201" t="str">
            <v>BGRS81037</v>
          </cell>
          <cell r="B201" t="str">
            <v>FL</v>
          </cell>
          <cell r="C201">
            <v>39289</v>
          </cell>
          <cell r="D201">
            <v>50247</v>
          </cell>
        </row>
        <row r="202">
          <cell r="A202" t="str">
            <v>BGRS88037</v>
          </cell>
          <cell r="B202" t="str">
            <v>FL</v>
          </cell>
          <cell r="C202">
            <v>40385</v>
          </cell>
          <cell r="D202">
            <v>50247</v>
          </cell>
        </row>
        <row r="203">
          <cell r="A203" t="str">
            <v>BGR118037</v>
          </cell>
          <cell r="B203" t="str">
            <v>FX</v>
          </cell>
          <cell r="C203">
            <v>43021</v>
          </cell>
          <cell r="D203">
            <v>50326</v>
          </cell>
        </row>
        <row r="204">
          <cell r="A204" t="str">
            <v>BGR120037</v>
          </cell>
          <cell r="B204" t="str">
            <v>FX</v>
          </cell>
          <cell r="C204">
            <v>43084</v>
          </cell>
          <cell r="D204">
            <v>50389</v>
          </cell>
        </row>
        <row r="205">
          <cell r="A205" t="str">
            <v>BGR121138</v>
          </cell>
          <cell r="B205" t="str">
            <v>FX</v>
          </cell>
          <cell r="C205">
            <v>43154</v>
          </cell>
          <cell r="D205">
            <v>50459</v>
          </cell>
        </row>
        <row r="206">
          <cell r="A206" t="str">
            <v>BGR124238</v>
          </cell>
          <cell r="B206" t="str">
            <v>FX</v>
          </cell>
          <cell r="C206">
            <v>43294</v>
          </cell>
          <cell r="D206">
            <v>50599</v>
          </cell>
        </row>
        <row r="207">
          <cell r="A207" t="str">
            <v>BGR125238</v>
          </cell>
          <cell r="C207">
            <v>43388</v>
          </cell>
          <cell r="D207">
            <v>50693</v>
          </cell>
        </row>
        <row r="208">
          <cell r="A208" t="str">
            <v>BGR127139</v>
          </cell>
          <cell r="C208">
            <v>43480</v>
          </cell>
          <cell r="D208">
            <v>50785</v>
          </cell>
        </row>
        <row r="209">
          <cell r="A209" t="str">
            <v>BGR129239</v>
          </cell>
          <cell r="C209">
            <v>43570</v>
          </cell>
          <cell r="D209">
            <v>50875</v>
          </cell>
        </row>
        <row r="210">
          <cell r="A210" t="str">
            <v>BGR131239</v>
          </cell>
          <cell r="D210">
            <v>50966</v>
          </cell>
        </row>
        <row r="211">
          <cell r="A211" t="str">
            <v>BGR132139</v>
          </cell>
          <cell r="C211">
            <v>43753</v>
          </cell>
          <cell r="D211">
            <v>51058</v>
          </cell>
        </row>
        <row r="212">
          <cell r="A212" t="str">
            <v>BGR134140</v>
          </cell>
          <cell r="C212">
            <v>43847</v>
          </cell>
          <cell r="D212">
            <v>51152</v>
          </cell>
        </row>
        <row r="213">
          <cell r="A213" t="str">
            <v>BGR136140</v>
          </cell>
          <cell r="C213">
            <v>43942</v>
          </cell>
          <cell r="D213">
            <v>51247</v>
          </cell>
        </row>
        <row r="214">
          <cell r="A214" t="str">
            <v>BGR138240</v>
          </cell>
          <cell r="C214">
            <v>43997</v>
          </cell>
          <cell r="D214">
            <v>51302</v>
          </cell>
        </row>
        <row r="215">
          <cell r="A215" t="str">
            <v>BGR139140</v>
          </cell>
          <cell r="C215">
            <v>44119</v>
          </cell>
          <cell r="D215">
            <v>51394</v>
          </cell>
        </row>
        <row r="216">
          <cell r="A216" t="str">
            <v>BGR141240</v>
          </cell>
          <cell r="C216">
            <v>44214</v>
          </cell>
          <cell r="D216">
            <v>51457</v>
          </cell>
        </row>
        <row r="217">
          <cell r="A217" t="str">
            <v>BGR142241</v>
          </cell>
          <cell r="C217">
            <v>44270</v>
          </cell>
          <cell r="D217">
            <v>51547</v>
          </cell>
        </row>
        <row r="218">
          <cell r="A218" t="str">
            <v>BGR145241</v>
          </cell>
          <cell r="C218">
            <v>44393</v>
          </cell>
          <cell r="D218">
            <v>51638</v>
          </cell>
        </row>
        <row r="219">
          <cell r="A219" t="str">
            <v>BGR146241</v>
          </cell>
          <cell r="C219">
            <v>44425</v>
          </cell>
          <cell r="D219">
            <v>51730</v>
          </cell>
        </row>
        <row r="220">
          <cell r="A220" t="str">
            <v>BGR148241</v>
          </cell>
          <cell r="C220">
            <v>44516</v>
          </cell>
          <cell r="D220">
            <v>51821</v>
          </cell>
        </row>
        <row r="221">
          <cell r="A221" t="str">
            <v>BGR150142</v>
          </cell>
          <cell r="C221">
            <v>44665</v>
          </cell>
          <cell r="D221">
            <v>51940</v>
          </cell>
        </row>
        <row r="222">
          <cell r="A222" t="str">
            <v>BGR153042</v>
          </cell>
          <cell r="C222">
            <v>44727</v>
          </cell>
          <cell r="D222">
            <v>52032</v>
          </cell>
        </row>
        <row r="223">
          <cell r="A223" t="str">
            <v>BGR153142</v>
          </cell>
          <cell r="C223">
            <v>44757</v>
          </cell>
          <cell r="D223">
            <v>52032</v>
          </cell>
        </row>
        <row r="224">
          <cell r="A224" t="str">
            <v>BGR125148</v>
          </cell>
          <cell r="C224">
            <v>43420</v>
          </cell>
          <cell r="D224">
            <v>54346</v>
          </cell>
        </row>
        <row r="225">
          <cell r="A225" t="str">
            <v>BGR127149</v>
          </cell>
          <cell r="C225">
            <v>43480</v>
          </cell>
          <cell r="D225">
            <v>54438</v>
          </cell>
        </row>
        <row r="226">
          <cell r="A226" t="str">
            <v>BGR129249</v>
          </cell>
          <cell r="C226">
            <v>43570</v>
          </cell>
          <cell r="D226">
            <v>54528</v>
          </cell>
        </row>
        <row r="227">
          <cell r="A227" t="str">
            <v>BGR131249</v>
          </cell>
          <cell r="C227">
            <v>43661</v>
          </cell>
          <cell r="D227">
            <v>54619</v>
          </cell>
        </row>
        <row r="228">
          <cell r="A228" t="str">
            <v>BGR132249</v>
          </cell>
          <cell r="C228">
            <v>43753</v>
          </cell>
          <cell r="D228">
            <v>54711</v>
          </cell>
        </row>
        <row r="229">
          <cell r="A229" t="str">
            <v>BGR134150</v>
          </cell>
          <cell r="C229">
            <v>43847</v>
          </cell>
          <cell r="D229">
            <v>18280</v>
          </cell>
        </row>
        <row r="230">
          <cell r="A230" t="str">
            <v>BGR136150</v>
          </cell>
          <cell r="C230">
            <v>43942</v>
          </cell>
          <cell r="D230">
            <v>54899</v>
          </cell>
        </row>
        <row r="231">
          <cell r="A231" t="str">
            <v>BGR138250</v>
          </cell>
          <cell r="C231">
            <v>43997</v>
          </cell>
          <cell r="D231">
            <v>18429</v>
          </cell>
        </row>
        <row r="232">
          <cell r="A232" t="str">
            <v>BGR139150</v>
          </cell>
          <cell r="C232">
            <v>44089</v>
          </cell>
          <cell r="D232">
            <v>55046</v>
          </cell>
        </row>
        <row r="233">
          <cell r="A233" t="str">
            <v>BGR141350</v>
          </cell>
          <cell r="C233">
            <v>44214</v>
          </cell>
          <cell r="D233">
            <v>55109</v>
          </cell>
        </row>
        <row r="234">
          <cell r="A234" t="str">
            <v>BGR142251</v>
          </cell>
          <cell r="C234">
            <v>44270</v>
          </cell>
          <cell r="D234">
            <v>55199</v>
          </cell>
        </row>
        <row r="235">
          <cell r="A235" t="str">
            <v>BGR145251</v>
          </cell>
          <cell r="C235">
            <v>44393</v>
          </cell>
          <cell r="D235">
            <v>55290</v>
          </cell>
        </row>
        <row r="236">
          <cell r="A236" t="str">
            <v>BGR146251</v>
          </cell>
          <cell r="C236">
            <v>44425</v>
          </cell>
          <cell r="D236">
            <v>55382</v>
          </cell>
        </row>
        <row r="237">
          <cell r="A237" t="str">
            <v>BGR148251</v>
          </cell>
          <cell r="C237">
            <v>44516</v>
          </cell>
          <cell r="D237">
            <v>55473</v>
          </cell>
        </row>
        <row r="238">
          <cell r="A238" t="str">
            <v>BGR150152</v>
          </cell>
          <cell r="C238">
            <v>44665</v>
          </cell>
          <cell r="D238">
            <v>55593</v>
          </cell>
        </row>
        <row r="239">
          <cell r="A239" t="str">
            <v>BGR153052</v>
          </cell>
          <cell r="C239">
            <v>44727</v>
          </cell>
          <cell r="D239">
            <v>55685</v>
          </cell>
        </row>
        <row r="240">
          <cell r="A240" t="str">
            <v>BGR153152</v>
          </cell>
          <cell r="C240">
            <v>44757</v>
          </cell>
          <cell r="D240">
            <v>55685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245"/>
  <sheetViews>
    <sheetView showGridLines="0" tabSelected="1" view="pageLayout" zoomScaleNormal="100" workbookViewId="0">
      <selection activeCell="G165" sqref="G165"/>
    </sheetView>
  </sheetViews>
  <sheetFormatPr defaultRowHeight="15" x14ac:dyDescent="0.25"/>
  <cols>
    <col min="1" max="1" width="10.5703125" bestFit="1" customWidth="1"/>
    <col min="2" max="2" width="13" customWidth="1"/>
    <col min="3" max="3" width="5.85546875" bestFit="1" customWidth="1"/>
    <col min="4" max="4" width="10.5703125" bestFit="1" customWidth="1"/>
    <col min="5" max="5" width="10.7109375" bestFit="1" customWidth="1"/>
    <col min="6" max="6" width="14.140625" style="2" customWidth="1"/>
    <col min="7" max="7" width="10" customWidth="1"/>
    <col min="8" max="8" width="11" bestFit="1" customWidth="1"/>
    <col min="9" max="10" width="9" bestFit="1" customWidth="1"/>
    <col min="11" max="11" width="6.140625" customWidth="1"/>
  </cols>
  <sheetData>
    <row r="2" spans="1:11" ht="21" x14ac:dyDescent="0.35">
      <c r="D2" s="1" t="s">
        <v>0</v>
      </c>
    </row>
    <row r="3" spans="1:11" x14ac:dyDescent="0.25">
      <c r="D3" t="s">
        <v>1</v>
      </c>
      <c r="E3" s="3">
        <f>[1]SemiCountModelRU!E1</f>
        <v>44788</v>
      </c>
      <c r="F3" s="4"/>
    </row>
    <row r="4" spans="1:11" x14ac:dyDescent="0.25">
      <c r="D4" t="s">
        <v>2</v>
      </c>
      <c r="E4" s="3">
        <f>+E3+1</f>
        <v>44789</v>
      </c>
      <c r="F4" s="4"/>
    </row>
    <row r="5" spans="1:11" ht="30" x14ac:dyDescent="0.25">
      <c r="A5" s="5" t="s">
        <v>3</v>
      </c>
      <c r="B5" s="5" t="s">
        <v>4</v>
      </c>
      <c r="C5" s="6" t="s">
        <v>5</v>
      </c>
      <c r="D5" s="6" t="s">
        <v>6</v>
      </c>
      <c r="E5" s="6" t="s">
        <v>7</v>
      </c>
      <c r="F5" s="7" t="s">
        <v>8</v>
      </c>
      <c r="G5" s="6" t="s">
        <v>9</v>
      </c>
      <c r="H5" s="6" t="s">
        <v>10</v>
      </c>
      <c r="I5" s="6" t="s">
        <v>11</v>
      </c>
      <c r="J5" s="6" t="s">
        <v>12</v>
      </c>
      <c r="K5" s="6" t="s">
        <v>13</v>
      </c>
    </row>
    <row r="6" spans="1:11" x14ac:dyDescent="0.25">
      <c r="A6" s="8" t="str">
        <f>[1]SemiCountModelRU!A6</f>
        <v>BGRS65022</v>
      </c>
      <c r="B6" s="8" t="s">
        <v>14</v>
      </c>
      <c r="C6" s="9" t="str">
        <f>[1]SemiCountModelRU!B6</f>
        <v>FL</v>
      </c>
      <c r="D6" s="3">
        <f>[1]SemiCountModelRU!C6</f>
        <v>37505</v>
      </c>
      <c r="E6" s="3">
        <f>[1]SemiCountModelRU!D6</f>
        <v>44810</v>
      </c>
      <c r="F6" s="10">
        <v>15000000</v>
      </c>
      <c r="G6" s="11">
        <v>0.40625</v>
      </c>
      <c r="H6" s="12">
        <v>4.65625</v>
      </c>
      <c r="I6" s="13">
        <v>100.05482029620549</v>
      </c>
      <c r="J6" s="13">
        <v>100.10487273257178</v>
      </c>
      <c r="K6" s="14">
        <v>4.6513719791034367</v>
      </c>
    </row>
    <row r="7" spans="1:11" x14ac:dyDescent="0.25">
      <c r="A7" s="8" t="str">
        <f>[1]SemiCountModelRU!A7</f>
        <v>BGRS75022</v>
      </c>
      <c r="B7" s="8" t="s">
        <v>15</v>
      </c>
      <c r="C7" s="9" t="str">
        <f>[1]SemiCountModelRU!B7</f>
        <v>FL</v>
      </c>
      <c r="D7" s="3">
        <f>[1]SemiCountModelRU!C7</f>
        <v>38602</v>
      </c>
      <c r="E7" s="3">
        <f>[1]SemiCountModelRU!D7</f>
        <v>44811</v>
      </c>
      <c r="F7" s="10">
        <v>15000000</v>
      </c>
      <c r="G7" s="11">
        <v>0.1875</v>
      </c>
      <c r="H7" s="12">
        <v>4.4375</v>
      </c>
      <c r="I7" s="13">
        <v>100.04591459162161</v>
      </c>
      <c r="J7" s="13">
        <v>100.09596257290806</v>
      </c>
      <c r="K7" s="14">
        <v>4.4332457433213719</v>
      </c>
    </row>
    <row r="8" spans="1:11" x14ac:dyDescent="0.25">
      <c r="A8" s="8" t="str">
        <f>[1]SemiCountModelRU!A8</f>
        <v>BGRS78022</v>
      </c>
      <c r="B8" s="8" t="s">
        <v>16</v>
      </c>
      <c r="C8" s="9" t="str">
        <f>[1]SemiCountModelRU!B8</f>
        <v>FL</v>
      </c>
      <c r="D8" s="3">
        <f>[1]SemiCountModelRU!C8</f>
        <v>38982</v>
      </c>
      <c r="E8" s="3">
        <f>[1]SemiCountModelRU!D8</f>
        <v>44826</v>
      </c>
      <c r="F8" s="10">
        <v>10000000</v>
      </c>
      <c r="G8" s="11">
        <v>0.1875</v>
      </c>
      <c r="H8" s="12">
        <v>4.4375</v>
      </c>
      <c r="I8" s="13">
        <v>100.10861217435445</v>
      </c>
      <c r="J8" s="13">
        <v>100.1586915201145</v>
      </c>
      <c r="K8" s="14">
        <v>4.4304692210449188</v>
      </c>
    </row>
    <row r="9" spans="1:11" x14ac:dyDescent="0.25">
      <c r="A9" s="8" t="str">
        <f>[1]SemiCountModelRU!A9</f>
        <v>BGRS95022</v>
      </c>
      <c r="B9" s="8" t="s">
        <v>17</v>
      </c>
      <c r="C9" s="9" t="str">
        <f>[1]SemiCountModelRU!B9</f>
        <v>FL</v>
      </c>
      <c r="D9" s="3">
        <f>[1]SemiCountModelRU!C9</f>
        <v>41177</v>
      </c>
      <c r="E9" s="3">
        <f>[1]SemiCountModelRU!D9</f>
        <v>44829</v>
      </c>
      <c r="F9" s="10">
        <v>10000000</v>
      </c>
      <c r="G9" s="11">
        <v>2.3438000000000001E-2</v>
      </c>
      <c r="H9" s="12">
        <v>4.2734379999999996</v>
      </c>
      <c r="I9" s="13">
        <v>100.10285608400096</v>
      </c>
      <c r="J9" s="13">
        <v>100.15293255027609</v>
      </c>
      <c r="K9" s="14">
        <v>4.266912501892806</v>
      </c>
    </row>
    <row r="10" spans="1:11" x14ac:dyDescent="0.25">
      <c r="A10" s="8" t="str">
        <f>[1]SemiCountModelRU!A10</f>
        <v>BGR118022</v>
      </c>
      <c r="B10" s="8" t="s">
        <v>18</v>
      </c>
      <c r="C10" s="9" t="str">
        <f>[1]SemiCountModelRU!B10</f>
        <v>FX</v>
      </c>
      <c r="D10" s="3">
        <f>[1]SemiCountModelRU!C10</f>
        <v>43021</v>
      </c>
      <c r="E10" s="3">
        <f>[1]SemiCountModelRU!D10</f>
        <v>44847</v>
      </c>
      <c r="F10" s="10">
        <v>5000000</v>
      </c>
      <c r="G10" s="11"/>
      <c r="H10" s="12">
        <v>3.5100000000000002</v>
      </c>
      <c r="I10" s="13">
        <v>100.05339166862593</v>
      </c>
      <c r="J10" s="13">
        <v>100.10344339032109</v>
      </c>
      <c r="K10" s="14">
        <v>2.8639999999999999</v>
      </c>
    </row>
    <row r="11" spans="1:11" x14ac:dyDescent="0.25">
      <c r="A11" s="8" t="s">
        <v>19</v>
      </c>
      <c r="B11" s="8" t="s">
        <v>20</v>
      </c>
      <c r="C11" s="9" t="s">
        <v>21</v>
      </c>
      <c r="D11" s="3">
        <f>[1]SemiCountModelRU!C11</f>
        <v>43753</v>
      </c>
      <c r="E11" s="3">
        <f>[1]SemiCountModelRU!D11</f>
        <v>44849</v>
      </c>
      <c r="F11" s="10">
        <v>1500000</v>
      </c>
      <c r="G11" s="11"/>
      <c r="H11" s="12">
        <v>2.94</v>
      </c>
      <c r="I11" s="13">
        <v>99.962575076416627</v>
      </c>
      <c r="J11" s="13">
        <v>100.01258136710017</v>
      </c>
      <c r="K11" s="14">
        <v>2.8639999999999999</v>
      </c>
    </row>
    <row r="12" spans="1:11" x14ac:dyDescent="0.25">
      <c r="A12" s="8" t="str">
        <f>[1]SemiCountModelRU!A12</f>
        <v>BGRS71022</v>
      </c>
      <c r="B12" s="8" t="s">
        <v>22</v>
      </c>
      <c r="C12" s="9" t="str">
        <f>[1]SemiCountModelRU!B12</f>
        <v>FL</v>
      </c>
      <c r="D12" s="3">
        <f>[1]SemiCountModelRU!C12</f>
        <v>38282</v>
      </c>
      <c r="E12" s="3">
        <f>[1]SemiCountModelRU!D12</f>
        <v>44856</v>
      </c>
      <c r="F12" s="10">
        <v>15000000</v>
      </c>
      <c r="G12" s="11">
        <v>0.25</v>
      </c>
      <c r="H12" s="12">
        <v>4.5</v>
      </c>
      <c r="I12" s="13">
        <v>100.24568779484517</v>
      </c>
      <c r="J12" s="13">
        <v>100.29583571270152</v>
      </c>
      <c r="K12" s="14">
        <v>4.4867266602078058</v>
      </c>
    </row>
    <row r="13" spans="1:11" x14ac:dyDescent="0.25">
      <c r="A13" s="8" t="str">
        <f>[1]SemiCountModelRU!A13</f>
        <v>BGR147022</v>
      </c>
      <c r="B13" s="8" t="s">
        <v>23</v>
      </c>
      <c r="C13" s="9" t="str">
        <f>[1]SemiCountModelRU!B13</f>
        <v>FX</v>
      </c>
      <c r="D13" s="3">
        <f>[1]SemiCountModelRU!C13</f>
        <v>44498</v>
      </c>
      <c r="E13" s="3">
        <f>[1]SemiCountModelRU!D13</f>
        <v>44863</v>
      </c>
      <c r="F13" s="10">
        <v>131217100</v>
      </c>
      <c r="G13" s="11"/>
      <c r="H13" s="12">
        <v>3.1</v>
      </c>
      <c r="I13" s="13">
        <v>99.997984815819223</v>
      </c>
      <c r="J13" s="13">
        <v>100.04800882022933</v>
      </c>
      <c r="K13" s="14">
        <v>2.8639999999999999</v>
      </c>
    </row>
    <row r="14" spans="1:11" x14ac:dyDescent="0.25">
      <c r="A14" s="8" t="str">
        <f>[1]SemiCountModelRU!A14</f>
        <v>BGRS66022</v>
      </c>
      <c r="B14" s="8" t="s">
        <v>24</v>
      </c>
      <c r="C14" s="9" t="str">
        <f>[1]SemiCountModelRU!B14</f>
        <v>FL</v>
      </c>
      <c r="D14" s="3">
        <f>[1]SemiCountModelRU!C14</f>
        <v>37594</v>
      </c>
      <c r="E14" s="3">
        <f>[1]SemiCountModelRU!D14</f>
        <v>44899</v>
      </c>
      <c r="F14" s="10">
        <v>20000000</v>
      </c>
      <c r="G14" s="11">
        <v>0.40625</v>
      </c>
      <c r="H14" s="12">
        <v>4.65625</v>
      </c>
      <c r="I14" s="13">
        <v>100.47767868626183</v>
      </c>
      <c r="J14" s="13">
        <v>100.52794265759061</v>
      </c>
      <c r="K14" s="14">
        <v>4.6317967690433166</v>
      </c>
    </row>
    <row r="15" spans="1:11" x14ac:dyDescent="0.25">
      <c r="A15" s="8" t="str">
        <f>[1]SemiCountModelRU!A15</f>
        <v>BGR149122</v>
      </c>
      <c r="B15" s="8" t="s">
        <v>25</v>
      </c>
      <c r="C15" s="9" t="str">
        <f>[1]SemiCountModelRU!B15</f>
        <v>FX</v>
      </c>
      <c r="D15" s="3">
        <f>[1]SemiCountModelRU!C15</f>
        <v>44592</v>
      </c>
      <c r="E15" s="3">
        <f>[1]SemiCountModelRU!D15</f>
        <v>44909</v>
      </c>
      <c r="F15" s="10">
        <f>40246400+45234200</f>
        <v>85480600</v>
      </c>
      <c r="G15" s="11"/>
      <c r="H15" s="12">
        <v>3.1</v>
      </c>
      <c r="I15" s="13">
        <v>100.02727708146148</v>
      </c>
      <c r="J15" s="13">
        <v>100.07731573933114</v>
      </c>
      <c r="K15" s="14">
        <v>2.8639999999999999</v>
      </c>
    </row>
    <row r="16" spans="1:11" x14ac:dyDescent="0.25">
      <c r="A16" s="8" t="str">
        <f>[1]SemiCountModelRU!A16</f>
        <v>BGR134023</v>
      </c>
      <c r="B16" s="8" t="s">
        <v>26</v>
      </c>
      <c r="C16" s="9" t="str">
        <f>[1]SemiCountModelRU!B16</f>
        <v>FX</v>
      </c>
      <c r="D16" s="3">
        <f>[1]SemiCountModelRU!C16</f>
        <v>43847</v>
      </c>
      <c r="E16" s="3">
        <f>[1]SemiCountModelRU!D16</f>
        <v>44943</v>
      </c>
      <c r="F16" s="10">
        <v>500000</v>
      </c>
      <c r="G16" s="11"/>
      <c r="H16" s="12">
        <v>3</v>
      </c>
      <c r="I16" s="13">
        <v>99.991883173486883</v>
      </c>
      <c r="J16" s="13">
        <v>100.04190412554965</v>
      </c>
      <c r="K16" s="14">
        <v>2.9</v>
      </c>
    </row>
    <row r="17" spans="1:11" x14ac:dyDescent="0.25">
      <c r="A17" s="8" t="str">
        <f>[1]SemiCountModelRU!A17</f>
        <v>BGRS69023</v>
      </c>
      <c r="B17" s="8" t="s">
        <v>27</v>
      </c>
      <c r="C17" s="9" t="str">
        <f>[1]SemiCountModelRU!B17</f>
        <v>FL</v>
      </c>
      <c r="D17" s="3">
        <f>[1]SemiCountModelRU!C17</f>
        <v>38026</v>
      </c>
      <c r="E17" s="3">
        <f>[1]SemiCountModelRU!D17</f>
        <v>44966</v>
      </c>
      <c r="F17" s="10">
        <v>10000000</v>
      </c>
      <c r="G17" s="11">
        <v>0.34375</v>
      </c>
      <c r="H17" s="12">
        <v>4.59375</v>
      </c>
      <c r="I17" s="13">
        <v>100.76397289305649</v>
      </c>
      <c r="J17" s="13">
        <v>100.81438008309803</v>
      </c>
      <c r="K17" s="14">
        <v>4.556641618203197</v>
      </c>
    </row>
    <row r="18" spans="1:11" x14ac:dyDescent="0.25">
      <c r="A18" s="8" t="str">
        <f>[1]SemiCountModelRU!A18</f>
        <v>BGR121023</v>
      </c>
      <c r="B18" s="8" t="s">
        <v>28</v>
      </c>
      <c r="C18" s="9" t="str">
        <f>[1]SemiCountModelRU!B18</f>
        <v>FX</v>
      </c>
      <c r="D18" s="3">
        <f>[1]SemiCountModelRU!C18</f>
        <v>43154</v>
      </c>
      <c r="E18" s="3">
        <f>[1]SemiCountModelRU!D18</f>
        <v>44980</v>
      </c>
      <c r="F18" s="10">
        <v>2000000</v>
      </c>
      <c r="G18" s="11"/>
      <c r="H18" s="12">
        <v>3.5200000000000005</v>
      </c>
      <c r="I18" s="13">
        <v>100.27119477867262</v>
      </c>
      <c r="J18" s="13">
        <v>100.32135545640082</v>
      </c>
      <c r="K18" s="14">
        <v>2.9</v>
      </c>
    </row>
    <row r="19" spans="1:11" x14ac:dyDescent="0.25">
      <c r="A19" s="8" t="str">
        <f>[1]SemiCountModelRU!A19</f>
        <v>BGR151023</v>
      </c>
      <c r="B19" s="8" t="s">
        <v>29</v>
      </c>
      <c r="C19" s="9" t="str">
        <f>[1]SemiCountModelRU!B19</f>
        <v>FX</v>
      </c>
      <c r="D19" s="3">
        <f>[1]SemiCountModelRU!C19</f>
        <v>44650</v>
      </c>
      <c r="E19" s="3">
        <f>[1]SemiCountModelRU!D19</f>
        <v>45015</v>
      </c>
      <c r="F19" s="10">
        <v>87410000</v>
      </c>
      <c r="G19" s="11"/>
      <c r="H19" s="12">
        <v>3.15</v>
      </c>
      <c r="I19" s="13">
        <v>100.10291270250883</v>
      </c>
      <c r="J19" s="13">
        <v>100.15298919710737</v>
      </c>
      <c r="K19" s="14">
        <v>2.9</v>
      </c>
    </row>
    <row r="20" spans="1:11" x14ac:dyDescent="0.25">
      <c r="A20" s="8" t="str">
        <f>[1]SemiCountModelRU!A20</f>
        <v>BGRS67023</v>
      </c>
      <c r="B20" s="8" t="s">
        <v>30</v>
      </c>
      <c r="C20" s="9" t="str">
        <f>[1]SemiCountModelRU!B20</f>
        <v>FL</v>
      </c>
      <c r="D20" s="3">
        <f>[1]SemiCountModelRU!C20</f>
        <v>37719</v>
      </c>
      <c r="E20" s="3">
        <f>[1]SemiCountModelRU!D20</f>
        <v>45024</v>
      </c>
      <c r="F20" s="10">
        <v>16100000</v>
      </c>
      <c r="G20" s="11">
        <v>0.375</v>
      </c>
      <c r="H20" s="12">
        <v>4.625</v>
      </c>
      <c r="I20" s="13">
        <v>100.20272237797647</v>
      </c>
      <c r="J20" s="13">
        <v>100.25284880237766</v>
      </c>
      <c r="K20" s="14">
        <v>4.6133352371033176</v>
      </c>
    </row>
    <row r="21" spans="1:11" x14ac:dyDescent="0.25">
      <c r="A21" s="8" t="str">
        <f>[1]SemiCountModelRU!A21</f>
        <v>BGR136023</v>
      </c>
      <c r="B21" s="8" t="s">
        <v>31</v>
      </c>
      <c r="C21" s="15" t="str">
        <f>[1]SemiCountModelRU!B21</f>
        <v>FX</v>
      </c>
      <c r="D21" s="16">
        <f>[1]SemiCountModelRU!C21</f>
        <v>43942</v>
      </c>
      <c r="E21" s="3">
        <f>[1]SemiCountModelRU!D21</f>
        <v>45037</v>
      </c>
      <c r="F21" s="10">
        <v>500000</v>
      </c>
      <c r="G21" s="11"/>
      <c r="H21" s="12">
        <v>2.94</v>
      </c>
      <c r="I21" s="13">
        <v>99.976813986079733</v>
      </c>
      <c r="J21" s="13">
        <v>100.02682739977962</v>
      </c>
      <c r="K21" s="14">
        <v>2.9</v>
      </c>
    </row>
    <row r="22" spans="1:11" x14ac:dyDescent="0.25">
      <c r="A22" s="8" t="str">
        <f>[1]SemiCountModelRU!A22</f>
        <v>BGRS72023</v>
      </c>
      <c r="B22" s="8" t="s">
        <v>32</v>
      </c>
      <c r="C22" s="15" t="str">
        <f>[1]SemiCountModelRU!B22</f>
        <v>FL</v>
      </c>
      <c r="D22" s="16">
        <f>[1]SemiCountModelRU!C22</f>
        <v>38104</v>
      </c>
      <c r="E22" s="3">
        <f>[1]SemiCountModelRU!D22</f>
        <v>45043</v>
      </c>
      <c r="F22" s="10">
        <v>10000000</v>
      </c>
      <c r="G22" s="11">
        <v>0.25</v>
      </c>
      <c r="H22" s="12">
        <v>4.5</v>
      </c>
      <c r="I22" s="13">
        <v>100.26736708945435</v>
      </c>
      <c r="J22" s="13">
        <v>100.31752585238054</v>
      </c>
      <c r="K22" s="14">
        <v>4.4857565632368663</v>
      </c>
    </row>
    <row r="23" spans="1:11" x14ac:dyDescent="0.25">
      <c r="A23" s="8" t="str">
        <f>[1]SemiCountModelRU!A23</f>
        <v>BGR152023</v>
      </c>
      <c r="B23" s="8" t="s">
        <v>33</v>
      </c>
      <c r="C23" s="15" t="str">
        <f>[1]SemiCountModelRU!B23</f>
        <v>FX</v>
      </c>
      <c r="D23" s="16">
        <f>[1]SemiCountModelRU!C23</f>
        <v>44686</v>
      </c>
      <c r="E23" s="3">
        <f>[1]SemiCountModelRU!D23</f>
        <v>45051</v>
      </c>
      <c r="F23" s="10">
        <v>58000000</v>
      </c>
      <c r="G23" s="11"/>
      <c r="H23" s="12">
        <v>3.15</v>
      </c>
      <c r="I23" s="13">
        <v>100.12691261447446</v>
      </c>
      <c r="J23" s="13">
        <v>100.17700111503197</v>
      </c>
      <c r="K23" s="14">
        <v>2.9</v>
      </c>
    </row>
    <row r="24" spans="1:11" x14ac:dyDescent="0.25">
      <c r="A24" s="8" t="str">
        <f>[1]SemiCountModelRU!A24</f>
        <v>BGR138223</v>
      </c>
      <c r="B24" s="8" t="s">
        <v>34</v>
      </c>
      <c r="C24" s="9" t="str">
        <f>[1]SemiCountModelRU!B24</f>
        <v>FX</v>
      </c>
      <c r="D24" s="3">
        <f>[1]SemiCountModelRU!C24</f>
        <v>43997</v>
      </c>
      <c r="E24" s="3">
        <f>[1]SemiCountModelRU!D24</f>
        <v>45092</v>
      </c>
      <c r="F24" s="10">
        <f>628400+514500+719300</f>
        <v>1862200</v>
      </c>
      <c r="G24" s="11"/>
      <c r="H24" s="12">
        <v>3.05</v>
      </c>
      <c r="I24" s="13">
        <v>100.07249778009269</v>
      </c>
      <c r="J24" s="13">
        <v>100.12255905962249</v>
      </c>
      <c r="K24" s="14">
        <v>2.9</v>
      </c>
    </row>
    <row r="25" spans="1:11" x14ac:dyDescent="0.25">
      <c r="A25" s="8" t="str">
        <f>[1]SemiCountModelRU!A25</f>
        <v>BGR154023</v>
      </c>
      <c r="B25" s="8" t="s">
        <v>35</v>
      </c>
      <c r="C25" s="9" t="str">
        <f>[1]SemiCountModelRU!B25</f>
        <v>FX</v>
      </c>
      <c r="D25" s="3">
        <f>[1]SemiCountModelRU!C25</f>
        <v>44742</v>
      </c>
      <c r="E25" s="3">
        <f>[1]SemiCountModelRU!D25</f>
        <v>45107</v>
      </c>
      <c r="F25" s="10">
        <v>105166100</v>
      </c>
      <c r="G25" s="11"/>
      <c r="H25" s="12">
        <v>3.15</v>
      </c>
      <c r="I25" s="13">
        <v>99.949999999999989</v>
      </c>
      <c r="J25" s="13">
        <v>99.999999999999986</v>
      </c>
      <c r="K25" s="14">
        <v>3.15</v>
      </c>
    </row>
    <row r="26" spans="1:11" x14ac:dyDescent="0.25">
      <c r="A26" s="8" t="str">
        <f>[1]SemiCountModelRU!A26</f>
        <v>BGR124023</v>
      </c>
      <c r="B26" s="8" t="s">
        <v>36</v>
      </c>
      <c r="C26" s="9" t="str">
        <f>[1]SemiCountModelRU!B26</f>
        <v>FX</v>
      </c>
      <c r="D26" s="3">
        <f>[1]SemiCountModelRU!C26</f>
        <v>43294</v>
      </c>
      <c r="E26" s="3">
        <f>[1]SemiCountModelRU!D26</f>
        <v>45120</v>
      </c>
      <c r="F26" s="10">
        <v>5000000</v>
      </c>
      <c r="G26" s="11"/>
      <c r="H26" s="12">
        <v>3.35</v>
      </c>
      <c r="I26" s="13">
        <v>100.1278695377012</v>
      </c>
      <c r="J26" s="13">
        <v>100.17795851695968</v>
      </c>
      <c r="K26" s="14">
        <v>3.15</v>
      </c>
    </row>
    <row r="27" spans="1:11" x14ac:dyDescent="0.25">
      <c r="A27" s="8" t="str">
        <f>[1]SemiCountModelRU!A27</f>
        <v>BGR103023</v>
      </c>
      <c r="B27" s="8" t="s">
        <v>37</v>
      </c>
      <c r="C27" s="9" t="str">
        <f>[1]SemiCountModelRU!B27</f>
        <v>FX</v>
      </c>
      <c r="D27" s="3">
        <f>[1]SemiCountModelRU!C27</f>
        <v>42202</v>
      </c>
      <c r="E27" s="3">
        <f>[1]SemiCountModelRU!D27</f>
        <v>45124</v>
      </c>
      <c r="F27" s="10">
        <v>10000000</v>
      </c>
      <c r="G27" s="11"/>
      <c r="H27" s="12">
        <v>4.75</v>
      </c>
      <c r="I27" s="13">
        <v>101.38985492180301</v>
      </c>
      <c r="J27" s="13">
        <v>101.44057520940771</v>
      </c>
      <c r="K27" s="14">
        <v>3.15</v>
      </c>
    </row>
    <row r="28" spans="1:11" x14ac:dyDescent="0.25">
      <c r="A28" s="8" t="str">
        <f>[1]SemiCountModelRU!A28</f>
        <v>BGRS68023</v>
      </c>
      <c r="B28" s="8" t="s">
        <v>38</v>
      </c>
      <c r="C28" s="9" t="str">
        <f>[1]SemiCountModelRU!B28</f>
        <v>FL</v>
      </c>
      <c r="D28" s="3">
        <f>[1]SemiCountModelRU!C28</f>
        <v>37823</v>
      </c>
      <c r="E28" s="3">
        <f>[1]SemiCountModelRU!D28</f>
        <v>45128</v>
      </c>
      <c r="F28" s="10">
        <v>25000000</v>
      </c>
      <c r="G28" s="11">
        <v>0.375</v>
      </c>
      <c r="H28" s="12">
        <v>4.625</v>
      </c>
      <c r="I28" s="13">
        <v>100.69105613694232</v>
      </c>
      <c r="J28" s="13">
        <v>100.7414268503675</v>
      </c>
      <c r="K28" s="14">
        <v>4.5909613796413371</v>
      </c>
    </row>
    <row r="29" spans="1:11" x14ac:dyDescent="0.25">
      <c r="A29" s="8" t="str">
        <f>[1]SemiCountModelRU!A29</f>
        <v>BGRS70023</v>
      </c>
      <c r="B29" s="8" t="s">
        <v>39</v>
      </c>
      <c r="C29" s="9" t="str">
        <f>[1]SemiCountModelRU!B29</f>
        <v>FL</v>
      </c>
      <c r="D29" s="3">
        <f>[1]SemiCountModelRU!C29</f>
        <v>38197</v>
      </c>
      <c r="E29" s="3">
        <f>[1]SemiCountModelRU!D29</f>
        <v>45136</v>
      </c>
      <c r="F29" s="10">
        <v>20000000</v>
      </c>
      <c r="G29" s="11">
        <v>0.28125</v>
      </c>
      <c r="H29" s="12">
        <v>4.53125</v>
      </c>
      <c r="I29" s="13">
        <v>100.68581153901691</v>
      </c>
      <c r="J29" s="13">
        <v>100.73617962883132</v>
      </c>
      <c r="K29" s="14">
        <v>4.4981356417283944</v>
      </c>
    </row>
    <row r="30" spans="1:11" x14ac:dyDescent="0.25">
      <c r="A30" s="8" t="str">
        <f>[1]SemiCountModelRU!A30</f>
        <v>BGRS75023</v>
      </c>
      <c r="B30" s="8" t="s">
        <v>40</v>
      </c>
      <c r="C30" s="9" t="str">
        <f>[1]SemiCountModelRU!B30</f>
        <v>FL</v>
      </c>
      <c r="D30" s="3">
        <f>[1]SemiCountModelRU!C30</f>
        <v>38602</v>
      </c>
      <c r="E30" s="3">
        <f>[1]SemiCountModelRU!D30</f>
        <v>45176</v>
      </c>
      <c r="F30" s="10">
        <v>15000000</v>
      </c>
      <c r="G30" s="11">
        <v>0.21875</v>
      </c>
      <c r="H30" s="12">
        <v>4.46875</v>
      </c>
      <c r="I30" s="13">
        <v>100.0478668686933</v>
      </c>
      <c r="J30" s="13">
        <v>100.09791582660661</v>
      </c>
      <c r="K30" s="14">
        <v>4.4643786667256267</v>
      </c>
    </row>
    <row r="31" spans="1:11" x14ac:dyDescent="0.25">
      <c r="A31" s="8" t="str">
        <f>[1]SemiCountModelRU!A31</f>
        <v>BGR139123</v>
      </c>
      <c r="B31" s="8" t="s">
        <v>41</v>
      </c>
      <c r="C31" s="9" t="str">
        <f>[1]SemiCountModelRU!B31</f>
        <v>FX</v>
      </c>
      <c r="D31" s="3">
        <f>[1]SemiCountModelRU!C31</f>
        <v>44089</v>
      </c>
      <c r="E31" s="3">
        <f>[1]SemiCountModelRU!D31</f>
        <v>45184</v>
      </c>
      <c r="F31" s="10">
        <v>3584800</v>
      </c>
      <c r="G31" s="11"/>
      <c r="H31" s="12">
        <v>3.05</v>
      </c>
      <c r="I31" s="13">
        <v>99.844209944493016</v>
      </c>
      <c r="J31" s="13">
        <v>99.89415702300451</v>
      </c>
      <c r="K31" s="14">
        <v>3.15</v>
      </c>
    </row>
    <row r="32" spans="1:11" x14ac:dyDescent="0.25">
      <c r="A32" s="8" t="str">
        <f>[1]SemiCountModelRU!A32</f>
        <v>BGRS78023</v>
      </c>
      <c r="B32" s="8" t="s">
        <v>42</v>
      </c>
      <c r="C32" s="9" t="str">
        <f>[1]SemiCountModelRU!B32</f>
        <v>FL</v>
      </c>
      <c r="D32" s="3">
        <f>[1]SemiCountModelRU!C32</f>
        <v>38982</v>
      </c>
      <c r="E32" s="3">
        <f>[1]SemiCountModelRU!D32</f>
        <v>45191</v>
      </c>
      <c r="F32" s="10">
        <v>20000000</v>
      </c>
      <c r="G32" s="11">
        <v>0.21875</v>
      </c>
      <c r="H32" s="12">
        <v>4.46875</v>
      </c>
      <c r="I32" s="13">
        <v>100.11183578937043</v>
      </c>
      <c r="J32" s="13">
        <v>100.1619167477443</v>
      </c>
      <c r="K32" s="14">
        <v>4.4615260421328138</v>
      </c>
    </row>
    <row r="33" spans="1:11" x14ac:dyDescent="0.25">
      <c r="A33" s="8" t="str">
        <f>[1]SemiCountModelRU!A33</f>
        <v>BGR125323</v>
      </c>
      <c r="B33" s="8" t="s">
        <v>43</v>
      </c>
      <c r="C33" s="17" t="str">
        <f>[1]SemiCountModelRU!B33</f>
        <v>FX</v>
      </c>
      <c r="D33" s="18">
        <f>[1]SemiCountModelRU!C33</f>
        <v>43388</v>
      </c>
      <c r="E33" s="3">
        <f>[1]SemiCountModelRU!D33</f>
        <v>45214</v>
      </c>
      <c r="F33" s="10">
        <v>7040200</v>
      </c>
      <c r="G33" s="11"/>
      <c r="H33" s="12">
        <v>3.2600000000000002</v>
      </c>
      <c r="I33" s="13">
        <v>100.07502515265389</v>
      </c>
      <c r="J33" s="13">
        <v>100.12508769650213</v>
      </c>
      <c r="K33" s="14">
        <v>3.15</v>
      </c>
    </row>
    <row r="34" spans="1:11" x14ac:dyDescent="0.25">
      <c r="A34" s="8" t="str">
        <f>[1]SemiCountModelRU!A34</f>
        <v>BGRS71023</v>
      </c>
      <c r="B34" s="8" t="s">
        <v>44</v>
      </c>
      <c r="C34" s="17" t="str">
        <f>[1]SemiCountModelRU!B34</f>
        <v>FL</v>
      </c>
      <c r="D34" s="18">
        <f>[1]SemiCountModelRU!C34</f>
        <v>38282</v>
      </c>
      <c r="E34" s="3">
        <f>[1]SemiCountModelRU!D34</f>
        <v>45221</v>
      </c>
      <c r="F34" s="10">
        <v>15000000</v>
      </c>
      <c r="G34" s="11">
        <v>0.28125</v>
      </c>
      <c r="H34" s="12">
        <v>4.53125</v>
      </c>
      <c r="I34" s="13">
        <v>100.25144962286097</v>
      </c>
      <c r="J34" s="13">
        <v>100.3016004230725</v>
      </c>
      <c r="K34" s="14">
        <v>4.517624824416731</v>
      </c>
    </row>
    <row r="35" spans="1:11" x14ac:dyDescent="0.25">
      <c r="A35" s="8" t="str">
        <f>[1]SemiCountModelRU!A35</f>
        <v>BGR141223</v>
      </c>
      <c r="B35" s="8" t="s">
        <v>45</v>
      </c>
      <c r="C35" s="9" t="str">
        <f>[1]SemiCountModelRU!B35</f>
        <v>FX</v>
      </c>
      <c r="D35" s="3">
        <f>[1]SemiCountModelRU!C35</f>
        <v>44214</v>
      </c>
      <c r="E35" s="3">
        <f>[1]SemiCountModelRU!D35</f>
        <v>45247</v>
      </c>
      <c r="F35" s="10">
        <v>2461500</v>
      </c>
      <c r="G35" s="11"/>
      <c r="H35" s="12">
        <v>3.45</v>
      </c>
      <c r="I35" s="13">
        <v>100.31687601530673</v>
      </c>
      <c r="J35" s="13">
        <v>100.36705954507927</v>
      </c>
      <c r="K35" s="14">
        <v>3.15</v>
      </c>
    </row>
    <row r="36" spans="1:11" x14ac:dyDescent="0.25">
      <c r="A36" s="8" t="str">
        <f>[1]SemiCountModelRU!A36</f>
        <v>BGR104024</v>
      </c>
      <c r="B36" s="8" t="s">
        <v>46</v>
      </c>
      <c r="C36" s="9" t="str">
        <f>[1]SemiCountModelRU!B36</f>
        <v>FX</v>
      </c>
      <c r="D36" s="3">
        <f>[1]SemiCountModelRU!C36</f>
        <v>42566</v>
      </c>
      <c r="E36" s="3">
        <f>[1]SemiCountModelRU!D36</f>
        <v>45306</v>
      </c>
      <c r="F36" s="10">
        <v>30000000</v>
      </c>
      <c r="G36" s="11"/>
      <c r="H36" s="12">
        <v>4.25</v>
      </c>
      <c r="I36" s="13">
        <v>101.46432266913503</v>
      </c>
      <c r="J36" s="13">
        <v>101.51508020923964</v>
      </c>
      <c r="K36" s="14">
        <v>3.15</v>
      </c>
    </row>
    <row r="37" spans="1:11" x14ac:dyDescent="0.25">
      <c r="A37" s="8" t="str">
        <f>[1]SemiCountModelRU!A37</f>
        <v>BGR127024</v>
      </c>
      <c r="B37" s="8" t="s">
        <v>47</v>
      </c>
      <c r="C37" s="9" t="str">
        <f>[1]SemiCountModelRU!B37</f>
        <v>FX</v>
      </c>
      <c r="D37" s="3">
        <f>[1]SemiCountModelRU!C37</f>
        <v>43480</v>
      </c>
      <c r="E37" s="3">
        <f>[1]SemiCountModelRU!D37</f>
        <v>45306</v>
      </c>
      <c r="F37" s="10">
        <v>1000000</v>
      </c>
      <c r="G37" s="11"/>
      <c r="H37" s="12">
        <v>3.22</v>
      </c>
      <c r="I37" s="13">
        <v>100.04636598803586</v>
      </c>
      <c r="J37" s="13">
        <v>100.09641419513342</v>
      </c>
      <c r="K37" s="14">
        <v>3.15</v>
      </c>
    </row>
    <row r="38" spans="1:11" x14ac:dyDescent="0.25">
      <c r="A38" s="8" t="str">
        <f>[1]SemiCountModelRU!A38</f>
        <v>BGRS76024</v>
      </c>
      <c r="B38" s="8" t="s">
        <v>48</v>
      </c>
      <c r="C38" s="9" t="str">
        <f>[1]SemiCountModelRU!B38</f>
        <v>FL</v>
      </c>
      <c r="D38" s="3">
        <f>[1]SemiCountModelRU!C38</f>
        <v>38735</v>
      </c>
      <c r="E38" s="3">
        <f>[1]SemiCountModelRU!D38</f>
        <v>45309</v>
      </c>
      <c r="F38" s="10">
        <v>20000000</v>
      </c>
      <c r="G38" s="11">
        <v>0.25</v>
      </c>
      <c r="H38" s="12">
        <v>4.5</v>
      </c>
      <c r="I38" s="13">
        <v>100.62447011417905</v>
      </c>
      <c r="J38" s="13">
        <v>100.67480751793801</v>
      </c>
      <c r="K38" s="14">
        <v>4.4698372025178204</v>
      </c>
    </row>
    <row r="39" spans="1:11" x14ac:dyDescent="0.25">
      <c r="A39" s="8" t="str">
        <f>[1]SemiCountModelRU!A39</f>
        <v>BGRS69024</v>
      </c>
      <c r="B39" s="8" t="s">
        <v>49</v>
      </c>
      <c r="C39" s="9" t="str">
        <f>[1]SemiCountModelRU!B39</f>
        <v>FL</v>
      </c>
      <c r="D39" s="3">
        <f>[1]SemiCountModelRU!C39</f>
        <v>38026</v>
      </c>
      <c r="E39" s="3">
        <f>[1]SemiCountModelRU!D39</f>
        <v>45331</v>
      </c>
      <c r="F39" s="10">
        <v>13289800</v>
      </c>
      <c r="G39" s="11">
        <v>0.375</v>
      </c>
      <c r="H39" s="12">
        <v>4.625</v>
      </c>
      <c r="I39" s="13">
        <v>100.77898995649659</v>
      </c>
      <c r="J39" s="13">
        <v>100.82940465882599</v>
      </c>
      <c r="K39" s="14">
        <v>4.5869555767481716</v>
      </c>
    </row>
    <row r="40" spans="1:11" x14ac:dyDescent="0.25">
      <c r="A40" s="8" t="str">
        <f>[1]SemiCountModelRU!A40</f>
        <v>BGR142224</v>
      </c>
      <c r="B40" s="8" t="s">
        <v>50</v>
      </c>
      <c r="C40" s="9" t="str">
        <f>[1]SemiCountModelRU!B40</f>
        <v>FX</v>
      </c>
      <c r="D40" s="3">
        <f>[1]SemiCountModelRU!C40</f>
        <v>44270</v>
      </c>
      <c r="E40" s="3">
        <f>[1]SemiCountModelRU!D40</f>
        <v>45337</v>
      </c>
      <c r="F40" s="10">
        <f>4920100+245800+2476200</f>
        <v>7642100</v>
      </c>
      <c r="G40" s="11"/>
      <c r="H40" s="12">
        <v>3.5</v>
      </c>
      <c r="I40" s="13">
        <v>100.13173897421257</v>
      </c>
      <c r="J40" s="13">
        <v>100.18182988915714</v>
      </c>
      <c r="K40" s="14">
        <v>3.375</v>
      </c>
    </row>
    <row r="41" spans="1:11" x14ac:dyDescent="0.25">
      <c r="A41" s="8" t="str">
        <f>[1]SemiCountModelRU!A41</f>
        <v>BGR129024</v>
      </c>
      <c r="B41" s="8" t="s">
        <v>51</v>
      </c>
      <c r="C41" s="9" t="str">
        <f>[1]SemiCountModelRU!B41</f>
        <v>FX</v>
      </c>
      <c r="D41" s="3">
        <f>[1]SemiCountModelRU!C41</f>
        <v>43570</v>
      </c>
      <c r="E41" s="3">
        <f>[1]SemiCountModelRU!D41</f>
        <v>45397</v>
      </c>
      <c r="F41" s="10">
        <v>1000000</v>
      </c>
      <c r="G41" s="11"/>
      <c r="H41" s="12">
        <v>3.29</v>
      </c>
      <c r="I41" s="13">
        <v>99.813284474926107</v>
      </c>
      <c r="J41" s="13">
        <v>99.863216082967583</v>
      </c>
      <c r="K41" s="14">
        <v>3.375</v>
      </c>
    </row>
    <row r="42" spans="1:11" x14ac:dyDescent="0.25">
      <c r="A42" s="8" t="str">
        <f>[1]SemiCountModelRU!A42</f>
        <v>BGRS72024</v>
      </c>
      <c r="B42" s="8" t="s">
        <v>52</v>
      </c>
      <c r="C42" s="15" t="str">
        <f>[1]SemiCountModelRU!B42</f>
        <v>FL</v>
      </c>
      <c r="D42" s="16">
        <f>[1]SemiCountModelRU!C42</f>
        <v>38104</v>
      </c>
      <c r="E42" s="3">
        <f>[1]SemiCountModelRU!D42</f>
        <v>45409</v>
      </c>
      <c r="F42" s="10">
        <v>10000000</v>
      </c>
      <c r="G42" s="11">
        <v>0.28125</v>
      </c>
      <c r="H42" s="12">
        <v>4.53125</v>
      </c>
      <c r="I42" s="13">
        <v>100.2735513642847</v>
      </c>
      <c r="J42" s="13">
        <v>100.32371322089514</v>
      </c>
      <c r="K42" s="14">
        <v>4.5166290745468975</v>
      </c>
    </row>
    <row r="43" spans="1:11" x14ac:dyDescent="0.25">
      <c r="A43" s="8" t="str">
        <f>[1]SemiCountModelRU!A43</f>
        <v>BGRS77024</v>
      </c>
      <c r="B43" s="8" t="s">
        <v>53</v>
      </c>
      <c r="C43" s="9" t="str">
        <f>[1]SemiCountModelRU!B43</f>
        <v>FL</v>
      </c>
      <c r="D43" s="3">
        <f>[1]SemiCountModelRU!C43</f>
        <v>38841</v>
      </c>
      <c r="E43" s="3">
        <f>[1]SemiCountModelRU!D43</f>
        <v>45416</v>
      </c>
      <c r="F43" s="10">
        <v>11645000</v>
      </c>
      <c r="G43" s="11">
        <v>0.25</v>
      </c>
      <c r="H43" s="12">
        <v>4.5</v>
      </c>
      <c r="I43" s="13">
        <v>100.30203620325572</v>
      </c>
      <c r="J43" s="13">
        <v>100.35221230941042</v>
      </c>
      <c r="K43" s="14">
        <v>4.4842060742272425</v>
      </c>
    </row>
    <row r="44" spans="1:11" x14ac:dyDescent="0.25">
      <c r="A44" s="8" t="str">
        <f>[1]SemiCountModelRU!A44</f>
        <v>BGR145224</v>
      </c>
      <c r="B44" s="8" t="s">
        <v>54</v>
      </c>
      <c r="C44" s="9" t="str">
        <f>[1]SemiCountModelRU!B44</f>
        <v>FX</v>
      </c>
      <c r="D44" s="3">
        <f>[1]SemiCountModelRU!C44</f>
        <v>44393</v>
      </c>
      <c r="E44" s="3">
        <f>[1]SemiCountModelRU!D44</f>
        <v>45429</v>
      </c>
      <c r="F44" s="10">
        <v>1062800</v>
      </c>
      <c r="G44" s="11"/>
      <c r="H44" s="12">
        <v>3.55</v>
      </c>
      <c r="I44" s="13">
        <v>100.24583300379813</v>
      </c>
      <c r="J44" s="13">
        <v>100.29598099429526</v>
      </c>
      <c r="K44" s="14">
        <v>3.375</v>
      </c>
    </row>
    <row r="45" spans="1:11" x14ac:dyDescent="0.25">
      <c r="A45" s="8" t="str">
        <f>[1]SemiCountModelRU!A45</f>
        <v>BGRS73024</v>
      </c>
      <c r="B45" s="8" t="s">
        <v>55</v>
      </c>
      <c r="C45" s="9" t="str">
        <f>[1]SemiCountModelRU!B45</f>
        <v>FL</v>
      </c>
      <c r="D45" s="3">
        <f>[1]SemiCountModelRU!C45</f>
        <v>38531</v>
      </c>
      <c r="E45" s="3">
        <f>[1]SemiCountModelRU!D45</f>
        <v>45471</v>
      </c>
      <c r="F45" s="10">
        <v>10000000</v>
      </c>
      <c r="G45" s="11">
        <v>0.25</v>
      </c>
      <c r="H45" s="12">
        <v>4.5</v>
      </c>
      <c r="I45" s="13">
        <v>100.53412199364665</v>
      </c>
      <c r="J45" s="13">
        <v>100.58441420074702</v>
      </c>
      <c r="K45" s="14">
        <v>4.473854160962623</v>
      </c>
    </row>
    <row r="46" spans="1:11" x14ac:dyDescent="0.25">
      <c r="A46" s="8" t="str">
        <f>[1]SemiCountModelRU!A46</f>
        <v>BGR154024</v>
      </c>
      <c r="B46" s="8" t="s">
        <v>56</v>
      </c>
      <c r="C46" s="9" t="str">
        <f>[1]SemiCountModelRU!B46</f>
        <v>FX</v>
      </c>
      <c r="D46" s="3">
        <f>[1]SemiCountModelRU!C46</f>
        <v>44742</v>
      </c>
      <c r="E46" s="3">
        <f>[1]SemiCountModelRU!D46</f>
        <v>45473</v>
      </c>
      <c r="F46" s="10">
        <v>79833900</v>
      </c>
      <c r="G46" s="11"/>
      <c r="H46" s="12">
        <v>3.35</v>
      </c>
      <c r="I46" s="13">
        <v>99.904927265104433</v>
      </c>
      <c r="J46" s="13">
        <v>99.954904717463165</v>
      </c>
      <c r="K46" s="14">
        <v>3.375</v>
      </c>
    </row>
    <row r="47" spans="1:11" x14ac:dyDescent="0.25">
      <c r="A47" s="8" t="str">
        <f>[1]SemiCountModelRU!A47</f>
        <v>BGR117024</v>
      </c>
      <c r="B47" s="8" t="s">
        <v>57</v>
      </c>
      <c r="C47" s="9" t="str">
        <f>[1]SemiCountModelRU!B47</f>
        <v>FX</v>
      </c>
      <c r="D47" s="3">
        <f>[1]SemiCountModelRU!C47</f>
        <v>42930</v>
      </c>
      <c r="E47" s="3">
        <f>[1]SemiCountModelRU!D47</f>
        <v>45487</v>
      </c>
      <c r="F47" s="10">
        <v>5000000</v>
      </c>
      <c r="G47" s="11"/>
      <c r="H47" s="12">
        <v>4.0999999999999996</v>
      </c>
      <c r="I47" s="13">
        <v>101.28297714922603</v>
      </c>
      <c r="J47" s="13">
        <v>101.33364397121163</v>
      </c>
      <c r="K47" s="14">
        <v>3.375</v>
      </c>
    </row>
    <row r="48" spans="1:11" x14ac:dyDescent="0.25">
      <c r="A48" s="8" t="str">
        <f>[1]SemiCountModelRU!A48</f>
        <v>BGR131024</v>
      </c>
      <c r="B48" s="8" t="s">
        <v>58</v>
      </c>
      <c r="C48" s="9" t="s">
        <v>21</v>
      </c>
      <c r="D48" s="3">
        <v>43661</v>
      </c>
      <c r="E48" s="3">
        <f>[1]SemiCountModelRU!D48</f>
        <v>45488</v>
      </c>
      <c r="F48" s="10">
        <v>500000</v>
      </c>
      <c r="G48" s="11"/>
      <c r="H48" s="12">
        <v>3.37</v>
      </c>
      <c r="I48" s="13">
        <v>99.940794320127452</v>
      </c>
      <c r="J48" s="13">
        <v>99.990789714984942</v>
      </c>
      <c r="K48" s="14">
        <v>3.375</v>
      </c>
    </row>
    <row r="49" spans="1:11" x14ac:dyDescent="0.25">
      <c r="A49" s="8" t="str">
        <f>[1]SemiCountModelRU!A49</f>
        <v>BGRS98024</v>
      </c>
      <c r="B49" s="8" t="s">
        <v>59</v>
      </c>
      <c r="C49" s="9" t="str">
        <f>[1]SemiCountModelRU!B49</f>
        <v>FL</v>
      </c>
      <c r="D49" s="3">
        <f>[1]SemiCountModelRU!C49</f>
        <v>41481</v>
      </c>
      <c r="E49" s="3">
        <f>[1]SemiCountModelRU!D49</f>
        <v>45499</v>
      </c>
      <c r="F49" s="10">
        <v>10000000</v>
      </c>
      <c r="G49" s="11">
        <v>2.7344E-2</v>
      </c>
      <c r="H49" s="12">
        <v>4.2773440000000003</v>
      </c>
      <c r="I49" s="13">
        <v>100.56019978260956</v>
      </c>
      <c r="J49" s="13">
        <v>100.61050503512712</v>
      </c>
      <c r="K49" s="14">
        <v>4.2513890557517922</v>
      </c>
    </row>
    <row r="50" spans="1:11" x14ac:dyDescent="0.25">
      <c r="A50" s="8" t="str">
        <f>[1]SemiCountModelRU!A50</f>
        <v>BGRS70024</v>
      </c>
      <c r="B50" s="8" t="s">
        <v>60</v>
      </c>
      <c r="C50" s="9" t="str">
        <f>[1]SemiCountModelRU!B50</f>
        <v>FL</v>
      </c>
      <c r="D50" s="3">
        <f>[1]SemiCountModelRU!C50</f>
        <v>38197</v>
      </c>
      <c r="E50" s="3">
        <f>[1]SemiCountModelRU!D50</f>
        <v>45502</v>
      </c>
      <c r="F50" s="10">
        <v>20000000</v>
      </c>
      <c r="G50" s="11">
        <v>0.3125</v>
      </c>
      <c r="H50" s="12">
        <v>4.5625</v>
      </c>
      <c r="I50" s="13">
        <v>100.69990668144145</v>
      </c>
      <c r="J50" s="13">
        <v>100.75028182235262</v>
      </c>
      <c r="K50" s="14">
        <v>4.528523312763336</v>
      </c>
    </row>
    <row r="51" spans="1:11" x14ac:dyDescent="0.25">
      <c r="A51" s="8" t="str">
        <f>[1]SemiCountModelRU!A51</f>
        <v>BGR146224</v>
      </c>
      <c r="B51" s="8" t="s">
        <v>61</v>
      </c>
      <c r="C51" s="9" t="str">
        <f>[1]SemiCountModelRU!B51</f>
        <v>FX</v>
      </c>
      <c r="D51" s="3">
        <f>[1]SemiCountModelRU!C51</f>
        <v>44425</v>
      </c>
      <c r="E51" s="3">
        <f>[1]SemiCountModelRU!D51</f>
        <v>45521</v>
      </c>
      <c r="F51" s="10">
        <f>1438000+383700+1494600</f>
        <v>3316300</v>
      </c>
      <c r="G51" s="11"/>
      <c r="H51" s="12">
        <v>3.6</v>
      </c>
      <c r="I51" s="13">
        <v>100.38313616094894</v>
      </c>
      <c r="J51" s="13">
        <v>100.43335283736762</v>
      </c>
      <c r="K51" s="14">
        <v>3.375</v>
      </c>
    </row>
    <row r="52" spans="1:11" x14ac:dyDescent="0.25">
      <c r="A52" s="8" t="str">
        <f>[1]SemiCountModelRU!A52</f>
        <v>BGRS75024</v>
      </c>
      <c r="B52" s="8" t="s">
        <v>62</v>
      </c>
      <c r="C52" s="9" t="str">
        <f>[1]SemiCountModelRU!B52</f>
        <v>FL</v>
      </c>
      <c r="D52" s="3">
        <f>[1]SemiCountModelRU!C52</f>
        <v>38602</v>
      </c>
      <c r="E52" s="3">
        <f>[1]SemiCountModelRU!D52</f>
        <v>45542</v>
      </c>
      <c r="F52" s="10">
        <v>15000000</v>
      </c>
      <c r="G52" s="11">
        <v>0.25</v>
      </c>
      <c r="H52" s="12">
        <v>4.5</v>
      </c>
      <c r="I52" s="13">
        <v>100.04981914576501</v>
      </c>
      <c r="J52" s="13">
        <v>100.09986908030515</v>
      </c>
      <c r="K52" s="14">
        <v>4.4955103751333318</v>
      </c>
    </row>
    <row r="53" spans="1:11" x14ac:dyDescent="0.25">
      <c r="A53" s="8" t="str">
        <f>[1]SemiCountModelRU!A53</f>
        <v>BGRS78024</v>
      </c>
      <c r="B53" s="8" t="s">
        <v>63</v>
      </c>
      <c r="C53" s="9" t="str">
        <f>[1]SemiCountModelRU!B53</f>
        <v>FL</v>
      </c>
      <c r="D53" s="3">
        <f>[1]SemiCountModelRU!C53</f>
        <v>38982</v>
      </c>
      <c r="E53" s="3">
        <f>[1]SemiCountModelRU!D53</f>
        <v>45557</v>
      </c>
      <c r="F53" s="10">
        <v>15000000</v>
      </c>
      <c r="G53" s="11">
        <v>0.25</v>
      </c>
      <c r="H53" s="12">
        <v>4.5</v>
      </c>
      <c r="I53" s="13">
        <v>100.11505940438641</v>
      </c>
      <c r="J53" s="13">
        <v>100.1651419753741</v>
      </c>
      <c r="K53" s="14">
        <v>4.4925808632172046</v>
      </c>
    </row>
    <row r="54" spans="1:11" x14ac:dyDescent="0.25">
      <c r="A54" s="8" t="str">
        <f>[1]SemiCountModelRU!A54</f>
        <v>BGR118024</v>
      </c>
      <c r="B54" s="8" t="s">
        <v>64</v>
      </c>
      <c r="C54" s="9" t="str">
        <f>[1]SemiCountModelRU!B54</f>
        <v>FX</v>
      </c>
      <c r="D54" s="3">
        <f>[1]SemiCountModelRU!C54</f>
        <v>43021</v>
      </c>
      <c r="E54" s="3">
        <f>[1]SemiCountModelRU!D54</f>
        <v>45578</v>
      </c>
      <c r="F54" s="10">
        <v>5000000</v>
      </c>
      <c r="G54" s="11"/>
      <c r="H54" s="12">
        <v>4.12</v>
      </c>
      <c r="I54" s="13">
        <v>101.49169898087773</v>
      </c>
      <c r="J54" s="13">
        <v>101.54247021598572</v>
      </c>
      <c r="K54" s="14">
        <v>3.375</v>
      </c>
    </row>
    <row r="55" spans="1:11" x14ac:dyDescent="0.25">
      <c r="A55" s="8" t="s">
        <v>65</v>
      </c>
      <c r="B55" s="8" t="s">
        <v>66</v>
      </c>
      <c r="C55" s="9" t="s">
        <v>21</v>
      </c>
      <c r="D55" s="3">
        <f>[1]SemiCountModelRU!C55</f>
        <v>43753</v>
      </c>
      <c r="E55" s="3">
        <f>[1]SemiCountModelRU!D55</f>
        <v>45580</v>
      </c>
      <c r="F55" s="10">
        <v>1500000</v>
      </c>
      <c r="G55" s="11"/>
      <c r="H55" s="12">
        <v>3.46</v>
      </c>
      <c r="I55" s="13">
        <v>100.12632788066138</v>
      </c>
      <c r="J55" s="13">
        <v>100.17641608870572</v>
      </c>
      <c r="K55" s="14">
        <v>3.375</v>
      </c>
    </row>
    <row r="56" spans="1:11" x14ac:dyDescent="0.25">
      <c r="A56" s="8" t="str">
        <f>[1]SemiCountModelRU!A56</f>
        <v>BGRS71024</v>
      </c>
      <c r="B56" s="8" t="s">
        <v>67</v>
      </c>
      <c r="C56" s="9" t="str">
        <f>[1]SemiCountModelRU!B56</f>
        <v>FL</v>
      </c>
      <c r="D56" s="3">
        <f>[1]SemiCountModelRU!C56</f>
        <v>38282</v>
      </c>
      <c r="E56" s="3">
        <f>[1]SemiCountModelRU!D56</f>
        <v>45587</v>
      </c>
      <c r="F56" s="10">
        <v>15000000</v>
      </c>
      <c r="G56" s="11">
        <v>0.3125</v>
      </c>
      <c r="H56" s="12">
        <v>4.5625</v>
      </c>
      <c r="I56" s="13">
        <v>100.25721145087675</v>
      </c>
      <c r="J56" s="13">
        <v>100.30736513344347</v>
      </c>
      <c r="K56" s="14">
        <v>4.5485194371622644</v>
      </c>
    </row>
    <row r="57" spans="1:11" x14ac:dyDescent="0.25">
      <c r="A57" s="8" t="str">
        <f>[1]SemiCountModelRU!A57</f>
        <v>BGR148224</v>
      </c>
      <c r="B57" s="19" t="s">
        <v>68</v>
      </c>
      <c r="C57" s="9" t="str">
        <f>[1]SemiCountModelRU!B57</f>
        <v>FX</v>
      </c>
      <c r="D57" s="3">
        <f>[1]SemiCountModelRU!C57</f>
        <v>44516</v>
      </c>
      <c r="E57" s="3">
        <f>[1]SemiCountModelRU!D57</f>
        <v>45612</v>
      </c>
      <c r="F57" s="10">
        <v>13824900</v>
      </c>
      <c r="G57" s="11"/>
      <c r="H57" s="12">
        <v>3.6</v>
      </c>
      <c r="I57" s="13">
        <v>100.43490573467919</v>
      </c>
      <c r="J57" s="13">
        <v>100.4851483088336</v>
      </c>
      <c r="K57" s="14">
        <v>3.375</v>
      </c>
    </row>
    <row r="58" spans="1:11" x14ac:dyDescent="0.25">
      <c r="A58" s="8" t="str">
        <f>[1]SemiCountModelRU!A58</f>
        <v>BGR134025</v>
      </c>
      <c r="B58" s="8" t="s">
        <v>69</v>
      </c>
      <c r="C58" s="9" t="str">
        <f>[1]SemiCountModelRU!B58</f>
        <v>FX</v>
      </c>
      <c r="D58" s="3">
        <f>[1]SemiCountModelRU!C58</f>
        <v>43847</v>
      </c>
      <c r="E58" s="3">
        <f>[1]SemiCountModelRU!D58</f>
        <v>45674</v>
      </c>
      <c r="F58" s="10">
        <v>500000</v>
      </c>
      <c r="G58" s="11"/>
      <c r="H58" s="12">
        <v>3.5</v>
      </c>
      <c r="I58" s="13">
        <v>100.2388503929666</v>
      </c>
      <c r="J58" s="13">
        <v>100.2889948904118</v>
      </c>
      <c r="K58" s="14">
        <v>3.375</v>
      </c>
    </row>
    <row r="59" spans="1:11" x14ac:dyDescent="0.25">
      <c r="A59" s="8" t="str">
        <f>[1]SemiCountModelRU!A59</f>
        <v>BGRS76025</v>
      </c>
      <c r="B59" s="8" t="s">
        <v>70</v>
      </c>
      <c r="C59" s="9" t="str">
        <f>[1]SemiCountModelRU!B59</f>
        <v>FL</v>
      </c>
      <c r="D59" s="3">
        <f>[1]SemiCountModelRU!C59</f>
        <v>38735</v>
      </c>
      <c r="E59" s="3">
        <f>[1]SemiCountModelRU!D59</f>
        <v>45675</v>
      </c>
      <c r="F59" s="10">
        <v>20000000</v>
      </c>
      <c r="G59" s="11">
        <v>0.28125</v>
      </c>
      <c r="H59" s="12">
        <v>4.53125</v>
      </c>
      <c r="I59" s="13">
        <v>100.63764253532027</v>
      </c>
      <c r="J59" s="13">
        <v>100.68798652858456</v>
      </c>
      <c r="K59" s="14">
        <v>4.5002886205432384</v>
      </c>
    </row>
    <row r="60" spans="1:11" x14ac:dyDescent="0.25">
      <c r="A60" s="8" t="str">
        <f>[1]SemiCountModelRU!A60</f>
        <v>BGR121025</v>
      </c>
      <c r="B60" s="8" t="s">
        <v>71</v>
      </c>
      <c r="C60" s="9" t="str">
        <f>[1]SemiCountModelRU!B60</f>
        <v>FX</v>
      </c>
      <c r="D60" s="3">
        <f>[1]SemiCountModelRU!C60</f>
        <v>43154</v>
      </c>
      <c r="E60" s="3">
        <f>[1]SemiCountModelRU!D60</f>
        <v>45711</v>
      </c>
      <c r="F60" s="10">
        <v>2000000</v>
      </c>
      <c r="G60" s="11"/>
      <c r="H60" s="12">
        <v>4.13</v>
      </c>
      <c r="I60" s="13">
        <v>101.21952960122319</v>
      </c>
      <c r="J60" s="13">
        <v>101.27016468356496</v>
      </c>
      <c r="K60" s="14">
        <v>3.6</v>
      </c>
    </row>
    <row r="61" spans="1:11" x14ac:dyDescent="0.25">
      <c r="A61" s="8" t="str">
        <f>[1]SemiCountModelRU!A61</f>
        <v>BGR150125</v>
      </c>
      <c r="B61" s="8" t="s">
        <v>72</v>
      </c>
      <c r="C61" s="9" t="str">
        <f>[1]SemiCountModelRU!B61</f>
        <v>FX</v>
      </c>
      <c r="D61" s="3">
        <f>[1]SemiCountModelRU!C61</f>
        <v>44665</v>
      </c>
      <c r="E61" s="3">
        <f>[1]SemiCountModelRU!D61</f>
        <v>45731</v>
      </c>
      <c r="F61" s="10">
        <v>3752800</v>
      </c>
      <c r="G61" s="11"/>
      <c r="H61" s="12">
        <v>3.6</v>
      </c>
      <c r="I61" s="13">
        <v>99.95</v>
      </c>
      <c r="J61" s="13">
        <v>100</v>
      </c>
      <c r="K61" s="14">
        <v>3.6</v>
      </c>
    </row>
    <row r="62" spans="1:11" x14ac:dyDescent="0.25">
      <c r="A62" s="8" t="str">
        <f>[1]SemiCountModelRU!A62</f>
        <v>BGR136025</v>
      </c>
      <c r="B62" s="8" t="s">
        <v>73</v>
      </c>
      <c r="C62" s="9" t="str">
        <f>[1]SemiCountModelRU!B62</f>
        <v>FX</v>
      </c>
      <c r="D62" s="3">
        <f>[1]SemiCountModelRU!C62</f>
        <v>43942</v>
      </c>
      <c r="E62" s="3">
        <f>[1]SemiCountModelRU!D62</f>
        <v>45768</v>
      </c>
      <c r="F62" s="10">
        <v>250000</v>
      </c>
      <c r="G62" s="11"/>
      <c r="H62" s="12">
        <v>3.45</v>
      </c>
      <c r="I62" s="13">
        <v>99.569555401563292</v>
      </c>
      <c r="J62" s="13">
        <v>99.61936508410534</v>
      </c>
      <c r="K62" s="14">
        <v>3.6</v>
      </c>
    </row>
    <row r="63" spans="1:11" x14ac:dyDescent="0.25">
      <c r="A63" s="8" t="str">
        <f>[1]SemiCountModelRU!A63</f>
        <v>BGRS72025</v>
      </c>
      <c r="B63" s="8" t="s">
        <v>74</v>
      </c>
      <c r="C63" s="15" t="str">
        <f>[1]SemiCountModelRU!B63</f>
        <v>FL</v>
      </c>
      <c r="D63" s="16">
        <f>[1]SemiCountModelRU!C63</f>
        <v>38104</v>
      </c>
      <c r="E63" s="3">
        <f>[1]SemiCountModelRU!D63</f>
        <v>45774</v>
      </c>
      <c r="F63" s="10">
        <v>10000000</v>
      </c>
      <c r="G63" s="11">
        <v>0.3125</v>
      </c>
      <c r="H63" s="12">
        <v>4.5625</v>
      </c>
      <c r="I63" s="13">
        <v>100.27973563911507</v>
      </c>
      <c r="J63" s="13">
        <v>100.32990058940977</v>
      </c>
      <c r="K63" s="14">
        <v>4.5474977780268926</v>
      </c>
    </row>
    <row r="64" spans="1:11" x14ac:dyDescent="0.25">
      <c r="A64" s="8" t="str">
        <f>[1]SemiCountModelRU!A64</f>
        <v>BGRS77025</v>
      </c>
      <c r="B64" s="8" t="s">
        <v>75</v>
      </c>
      <c r="C64" s="9" t="str">
        <f>[1]SemiCountModelRU!B64</f>
        <v>FL</v>
      </c>
      <c r="D64" s="3">
        <f>[1]SemiCountModelRU!C64</f>
        <v>38841</v>
      </c>
      <c r="E64" s="3">
        <f>[1]SemiCountModelRU!D64</f>
        <v>45781</v>
      </c>
      <c r="F64" s="10">
        <v>15000000</v>
      </c>
      <c r="G64" s="11">
        <v>0.28125</v>
      </c>
      <c r="H64" s="12">
        <v>4.53125</v>
      </c>
      <c r="I64" s="13">
        <v>100.308896046962</v>
      </c>
      <c r="J64" s="13">
        <v>100.35907558475438</v>
      </c>
      <c r="K64" s="14">
        <v>4.5150376023275625</v>
      </c>
    </row>
    <row r="65" spans="1:11" x14ac:dyDescent="0.25">
      <c r="A65" s="8" t="str">
        <f>[1]SemiCountModelRU!A65</f>
        <v>BGR138225</v>
      </c>
      <c r="B65" s="8" t="s">
        <v>76</v>
      </c>
      <c r="C65" s="9" t="str">
        <f>[1]SemiCountModelRU!B65</f>
        <v>FX</v>
      </c>
      <c r="D65" s="3">
        <f>[1]SemiCountModelRU!C65</f>
        <v>43997</v>
      </c>
      <c r="E65" s="3">
        <f>[1]SemiCountModelRU!D65</f>
        <v>45823</v>
      </c>
      <c r="F65" s="10">
        <f>353300+1601600+354100</f>
        <v>2309000</v>
      </c>
      <c r="G65" s="11"/>
      <c r="H65" s="12">
        <v>3.6</v>
      </c>
      <c r="I65" s="13">
        <v>99.95</v>
      </c>
      <c r="J65" s="13">
        <v>100</v>
      </c>
      <c r="K65" s="14">
        <v>3.6</v>
      </c>
    </row>
    <row r="66" spans="1:11" x14ac:dyDescent="0.25">
      <c r="A66" s="8" t="str">
        <f>[1]SemiCountModelRU!A66</f>
        <v>BGR153025</v>
      </c>
      <c r="B66" s="8" t="s">
        <v>77</v>
      </c>
      <c r="C66" s="9" t="str">
        <f>[1]SemiCountModelRU!B66</f>
        <v>FX</v>
      </c>
      <c r="D66" s="3">
        <f>[1]SemiCountModelRU!C66</f>
        <v>44727</v>
      </c>
      <c r="E66" s="3">
        <f>[1]SemiCountModelRU!D66</f>
        <v>45823</v>
      </c>
      <c r="F66" s="10">
        <v>0</v>
      </c>
      <c r="G66" s="11"/>
      <c r="H66" s="12">
        <v>3.6</v>
      </c>
      <c r="I66" s="13">
        <v>99.95</v>
      </c>
      <c r="J66" s="13">
        <v>100</v>
      </c>
      <c r="K66" s="14">
        <v>3.6</v>
      </c>
    </row>
    <row r="67" spans="1:11" x14ac:dyDescent="0.25">
      <c r="A67" s="8" t="str">
        <f>[1]SemiCountModelRU!A67</f>
        <v>BGR153125</v>
      </c>
      <c r="B67" s="8" t="s">
        <v>77</v>
      </c>
      <c r="C67" s="9" t="str">
        <f>[1]SemiCountModelRU!B67</f>
        <v>FX</v>
      </c>
      <c r="D67" s="3">
        <f>[1]SemiCountModelRU!C67</f>
        <v>44757</v>
      </c>
      <c r="E67" s="3">
        <f>[1]SemiCountModelRU!D67</f>
        <v>45823</v>
      </c>
      <c r="F67" s="10">
        <v>7256500</v>
      </c>
      <c r="G67" s="11"/>
      <c r="H67" s="12">
        <v>3.6</v>
      </c>
      <c r="I67" s="13">
        <v>99.95</v>
      </c>
      <c r="J67" s="13">
        <v>100</v>
      </c>
      <c r="K67" s="14">
        <v>3.6</v>
      </c>
    </row>
    <row r="68" spans="1:11" x14ac:dyDescent="0.25">
      <c r="A68" s="8" t="str">
        <f>[1]SemiCountModelRU!A68</f>
        <v>BGRS73025</v>
      </c>
      <c r="B68" s="8" t="s">
        <v>78</v>
      </c>
      <c r="C68" s="9" t="str">
        <f>[1]SemiCountModelRU!B68</f>
        <v>FL</v>
      </c>
      <c r="D68" s="3">
        <f>[1]SemiCountModelRU!C68</f>
        <v>38531</v>
      </c>
      <c r="E68" s="3">
        <f>[1]SemiCountModelRU!D68</f>
        <v>45836</v>
      </c>
      <c r="F68" s="10">
        <v>25000000</v>
      </c>
      <c r="G68" s="11">
        <v>0.28125</v>
      </c>
      <c r="H68" s="12">
        <v>4.53125</v>
      </c>
      <c r="I68" s="13">
        <v>100.54553062633506</v>
      </c>
      <c r="J68" s="13">
        <v>100.59582854060537</v>
      </c>
      <c r="K68" s="14">
        <v>4.5044114311071723</v>
      </c>
    </row>
    <row r="69" spans="1:11" x14ac:dyDescent="0.25">
      <c r="A69" s="8" t="str">
        <f>[1]SemiCountModelRU!A69</f>
        <v>BGRS74025</v>
      </c>
      <c r="B69" s="8" t="s">
        <v>79</v>
      </c>
      <c r="C69" s="9" t="str">
        <f>[1]SemiCountModelRU!B69</f>
        <v>FL</v>
      </c>
      <c r="D69" s="3">
        <f>[1]SemiCountModelRU!C69</f>
        <v>38533</v>
      </c>
      <c r="E69" s="3">
        <f>[1]SemiCountModelRU!D69</f>
        <v>45838</v>
      </c>
      <c r="F69" s="10">
        <v>25894200</v>
      </c>
      <c r="G69" s="11">
        <v>0.375</v>
      </c>
      <c r="H69" s="12">
        <v>4.625</v>
      </c>
      <c r="I69" s="13">
        <v>100.58903593069962</v>
      </c>
      <c r="J69" s="13">
        <v>100.63935560850386</v>
      </c>
      <c r="K69" s="14">
        <v>4.5956176607406611</v>
      </c>
    </row>
    <row r="70" spans="1:11" x14ac:dyDescent="0.25">
      <c r="A70" s="8" t="str">
        <f>[1]SemiCountModelRU!A70</f>
        <v>BGR124025</v>
      </c>
      <c r="B70" s="8" t="s">
        <v>80</v>
      </c>
      <c r="C70" s="9" t="str">
        <f>[1]SemiCountModelRU!B70</f>
        <v>FX</v>
      </c>
      <c r="D70" s="3">
        <f>[1]SemiCountModelRU!C70</f>
        <v>43294</v>
      </c>
      <c r="E70" s="3">
        <f>[1]SemiCountModelRU!D70</f>
        <v>45851</v>
      </c>
      <c r="F70" s="10">
        <v>7000000</v>
      </c>
      <c r="G70" s="11"/>
      <c r="H70" s="12">
        <v>3.96</v>
      </c>
      <c r="I70" s="13">
        <v>100.93645515249248</v>
      </c>
      <c r="J70" s="13">
        <v>100.98694862680588</v>
      </c>
      <c r="K70" s="14">
        <v>3.6</v>
      </c>
    </row>
    <row r="71" spans="1:11" x14ac:dyDescent="0.25">
      <c r="A71" s="8" t="str">
        <f>[1]SemiCountModelRU!A71</f>
        <v>BGR105025</v>
      </c>
      <c r="B71" s="8" t="s">
        <v>81</v>
      </c>
      <c r="C71" s="9" t="str">
        <f>[1]SemiCountModelRU!B71</f>
        <v>FX</v>
      </c>
      <c r="D71" s="3">
        <f>[1]SemiCountModelRU!C71</f>
        <v>42576</v>
      </c>
      <c r="E71" s="3">
        <f>[1]SemiCountModelRU!D71</f>
        <v>45863</v>
      </c>
      <c r="F71" s="10">
        <v>15000000</v>
      </c>
      <c r="G71" s="11"/>
      <c r="H71" s="12">
        <v>4.4000000000000004</v>
      </c>
      <c r="I71" s="13">
        <v>102.16559178178447</v>
      </c>
      <c r="J71" s="13">
        <v>102.21670013185039</v>
      </c>
      <c r="K71" s="14">
        <v>3.6</v>
      </c>
    </row>
    <row r="72" spans="1:11" x14ac:dyDescent="0.25">
      <c r="A72" s="8" t="str">
        <f>[1]SemiCountModelRU!A72</f>
        <v>BGRS75025</v>
      </c>
      <c r="B72" s="8" t="s">
        <v>82</v>
      </c>
      <c r="C72" s="9" t="str">
        <f>[1]SemiCountModelRU!B72</f>
        <v>FL</v>
      </c>
      <c r="D72" s="3">
        <f>[1]SemiCountModelRU!C72</f>
        <v>38602</v>
      </c>
      <c r="E72" s="3">
        <f>[1]SemiCountModelRU!D72</f>
        <v>45907</v>
      </c>
      <c r="F72" s="10">
        <v>15000000</v>
      </c>
      <c r="G72" s="11">
        <v>0.28125</v>
      </c>
      <c r="H72" s="12">
        <v>4.53125</v>
      </c>
      <c r="I72" s="13">
        <v>100.05177142283669</v>
      </c>
      <c r="J72" s="13">
        <v>100.10182233400369</v>
      </c>
      <c r="K72" s="14">
        <v>4.526640868615611</v>
      </c>
    </row>
    <row r="73" spans="1:11" x14ac:dyDescent="0.25">
      <c r="A73" s="8" t="str">
        <f>[1]SemiCountModelRU!A73</f>
        <v>BGR139125</v>
      </c>
      <c r="B73" s="8" t="s">
        <v>83</v>
      </c>
      <c r="C73" s="9" t="str">
        <f>[1]SemiCountModelRU!B73</f>
        <v>FX</v>
      </c>
      <c r="D73" s="3">
        <f>[1]SemiCountModelRU!C73</f>
        <v>44089</v>
      </c>
      <c r="E73" s="3">
        <f>[1]SemiCountModelRU!D73</f>
        <v>45915</v>
      </c>
      <c r="F73" s="10">
        <v>970000</v>
      </c>
      <c r="G73" s="11"/>
      <c r="H73" s="12">
        <v>3.6</v>
      </c>
      <c r="I73" s="13">
        <v>99.95</v>
      </c>
      <c r="J73" s="13">
        <v>100</v>
      </c>
      <c r="K73" s="14">
        <v>3.6</v>
      </c>
    </row>
    <row r="74" spans="1:11" x14ac:dyDescent="0.25">
      <c r="A74" s="8" t="str">
        <f>[1]SemiCountModelRU!A74</f>
        <v>BGRS78025</v>
      </c>
      <c r="B74" s="8" t="s">
        <v>84</v>
      </c>
      <c r="C74" s="9" t="str">
        <f>[1]SemiCountModelRU!B74</f>
        <v>FL</v>
      </c>
      <c r="D74" s="3">
        <f>[1]SemiCountModelRU!C74</f>
        <v>38982</v>
      </c>
      <c r="E74" s="3">
        <f>[1]SemiCountModelRU!D74</f>
        <v>45922</v>
      </c>
      <c r="F74" s="10">
        <v>20000000</v>
      </c>
      <c r="G74" s="11">
        <v>0.28125</v>
      </c>
      <c r="H74" s="12">
        <v>4.53125</v>
      </c>
      <c r="I74" s="13">
        <v>100.1182830194024</v>
      </c>
      <c r="J74" s="13">
        <v>100.1683672030039</v>
      </c>
      <c r="K74" s="14">
        <v>4.5236336844912799</v>
      </c>
    </row>
    <row r="75" spans="1:11" x14ac:dyDescent="0.25">
      <c r="A75" s="8" t="str">
        <f>[1]SemiCountModelRU!A75</f>
        <v>BGR125325</v>
      </c>
      <c r="B75" s="8" t="s">
        <v>85</v>
      </c>
      <c r="C75" s="17" t="s">
        <v>21</v>
      </c>
      <c r="D75" s="3">
        <f>[1]SemiCountModelRU!C75</f>
        <v>43388</v>
      </c>
      <c r="E75" s="3">
        <f>[1]SemiCountModelRU!D75</f>
        <v>45945</v>
      </c>
      <c r="F75" s="10">
        <v>11432200</v>
      </c>
      <c r="G75" s="11"/>
      <c r="H75" s="12">
        <v>3.87</v>
      </c>
      <c r="I75" s="13">
        <v>100.75164015266019</v>
      </c>
      <c r="J75" s="13">
        <v>100.80204117324681</v>
      </c>
      <c r="K75" s="14">
        <v>3.6</v>
      </c>
    </row>
    <row r="76" spans="1:11" x14ac:dyDescent="0.25">
      <c r="A76" s="8" t="str">
        <f>[1]SemiCountModelRU!A76</f>
        <v>BGR141225</v>
      </c>
      <c r="B76" s="8" t="s">
        <v>86</v>
      </c>
      <c r="C76" s="17" t="s">
        <v>21</v>
      </c>
      <c r="D76" s="3">
        <f>[1]SemiCountModelRU!C76</f>
        <v>44214</v>
      </c>
      <c r="E76" s="3">
        <f>[1]SemiCountModelRU!D76</f>
        <v>45978</v>
      </c>
      <c r="F76" s="10">
        <v>11945800</v>
      </c>
      <c r="G76" s="11"/>
      <c r="H76" s="12">
        <v>3.95</v>
      </c>
      <c r="I76" s="13">
        <v>101.01711260560518</v>
      </c>
      <c r="J76" s="13">
        <v>101.06764642881959</v>
      </c>
      <c r="K76" s="14">
        <v>3.6</v>
      </c>
    </row>
    <row r="77" spans="1:11" x14ac:dyDescent="0.25">
      <c r="A77" s="8" t="str">
        <f>[1]SemiCountModelRU!A77</f>
        <v>BGR127026</v>
      </c>
      <c r="B77" s="8" t="s">
        <v>87</v>
      </c>
      <c r="C77" s="17" t="s">
        <v>21</v>
      </c>
      <c r="D77" s="3">
        <f>[1]SemiCountModelRU!C77</f>
        <v>43480</v>
      </c>
      <c r="E77" s="3">
        <f>[1]SemiCountModelRU!D77</f>
        <v>46037</v>
      </c>
      <c r="F77" s="10">
        <v>1000000</v>
      </c>
      <c r="G77" s="11"/>
      <c r="H77" s="12">
        <v>3.81</v>
      </c>
      <c r="I77" s="13">
        <v>100.62011520733185</v>
      </c>
      <c r="J77" s="13">
        <v>100.67045043254812</v>
      </c>
      <c r="K77" s="14">
        <v>3.6</v>
      </c>
    </row>
    <row r="78" spans="1:11" x14ac:dyDescent="0.25">
      <c r="A78" s="8" t="str">
        <f>[1]SemiCountModelRU!A78</f>
        <v>BGRS76026</v>
      </c>
      <c r="B78" s="8" t="s">
        <v>88</v>
      </c>
      <c r="C78" s="9" t="str">
        <f>[1]SemiCountModelRU!B78</f>
        <v>FL</v>
      </c>
      <c r="D78" s="3">
        <f>[1]SemiCountModelRU!C78</f>
        <v>38735</v>
      </c>
      <c r="E78" s="3">
        <f>[1]SemiCountModelRU!D78</f>
        <v>46040</v>
      </c>
      <c r="F78" s="10">
        <v>25000000</v>
      </c>
      <c r="G78" s="11">
        <v>0.3125</v>
      </c>
      <c r="H78" s="12">
        <v>4.5625</v>
      </c>
      <c r="I78" s="13">
        <v>100.65081495646152</v>
      </c>
      <c r="J78" s="13">
        <v>100.70116553923113</v>
      </c>
      <c r="K78" s="14">
        <v>4.5307320680638421</v>
      </c>
    </row>
    <row r="79" spans="1:11" x14ac:dyDescent="0.25">
      <c r="A79" s="8" t="str">
        <f>[1]SemiCountModelRU!A79</f>
        <v>BGR142226</v>
      </c>
      <c r="B79" s="8" t="s">
        <v>89</v>
      </c>
      <c r="C79" s="9" t="str">
        <f>[1]SemiCountModelRU!B79</f>
        <v>FX</v>
      </c>
      <c r="D79" s="3">
        <f>[1]SemiCountModelRU!C79</f>
        <v>44270</v>
      </c>
      <c r="E79" s="3">
        <f>[1]SemiCountModelRU!D79</f>
        <v>46068</v>
      </c>
      <c r="F79" s="10">
        <f>12976400+594600+6726400</f>
        <v>20297400</v>
      </c>
      <c r="G79" s="11"/>
      <c r="H79" s="12">
        <v>4</v>
      </c>
      <c r="I79" s="13">
        <v>100.51896389360718</v>
      </c>
      <c r="J79" s="13">
        <v>100.5692485178661</v>
      </c>
      <c r="K79" s="14">
        <v>3.8250000000000002</v>
      </c>
    </row>
    <row r="80" spans="1:11" x14ac:dyDescent="0.25">
      <c r="A80" s="8" t="str">
        <f>[1]SemiCountModelRU!A80</f>
        <v>BGRS79026</v>
      </c>
      <c r="B80" s="8" t="s">
        <v>90</v>
      </c>
      <c r="C80" s="9" t="str">
        <f>[1]SemiCountModelRU!B80</f>
        <v>FL</v>
      </c>
      <c r="D80" s="3">
        <f>[1]SemiCountModelRU!C80</f>
        <v>39169</v>
      </c>
      <c r="E80" s="3">
        <f>[1]SemiCountModelRU!D80</f>
        <v>46109</v>
      </c>
      <c r="F80" s="10">
        <v>25000000</v>
      </c>
      <c r="G80" s="11">
        <v>0.28125</v>
      </c>
      <c r="H80" s="12">
        <v>4.53125</v>
      </c>
      <c r="I80" s="13">
        <v>100.14480794319354</v>
      </c>
      <c r="J80" s="13">
        <v>100.19490539589148</v>
      </c>
      <c r="K80" s="14">
        <v>4.5224355291280158</v>
      </c>
    </row>
    <row r="81" spans="1:11" x14ac:dyDescent="0.25">
      <c r="A81" s="8" t="str">
        <f>[1]SemiCountModelRU!A81</f>
        <v>BGR129026</v>
      </c>
      <c r="B81" s="8" t="s">
        <v>91</v>
      </c>
      <c r="C81" s="9" t="str">
        <f>[1]SemiCountModelRU!B81</f>
        <v>FX</v>
      </c>
      <c r="D81" s="3">
        <f>[1]SemiCountModelRU!C81</f>
        <v>43570</v>
      </c>
      <c r="E81" s="3">
        <f>[1]SemiCountModelRU!D81</f>
        <v>46127</v>
      </c>
      <c r="F81" s="10">
        <v>3000000</v>
      </c>
      <c r="G81" s="11"/>
      <c r="H81" s="12">
        <v>3.8899999999999997</v>
      </c>
      <c r="I81" s="13">
        <v>100.17040976192396</v>
      </c>
      <c r="J81" s="13">
        <v>100.22052002193493</v>
      </c>
      <c r="K81" s="14">
        <v>3.8250000000000002</v>
      </c>
    </row>
    <row r="82" spans="1:11" x14ac:dyDescent="0.25">
      <c r="A82" s="8" t="str">
        <f>[1]SemiCountModelRU!A82</f>
        <v>BGRS77026</v>
      </c>
      <c r="B82" s="8" t="s">
        <v>92</v>
      </c>
      <c r="C82" s="9" t="str">
        <f>[1]SemiCountModelRU!B82</f>
        <v>FL</v>
      </c>
      <c r="D82" s="3">
        <f>[1]SemiCountModelRU!C82</f>
        <v>38841</v>
      </c>
      <c r="E82" s="3">
        <f>[1]SemiCountModelRU!D82</f>
        <v>46146</v>
      </c>
      <c r="F82" s="10">
        <v>25000000</v>
      </c>
      <c r="G82" s="11">
        <v>0.3125</v>
      </c>
      <c r="H82" s="12">
        <v>4.5625</v>
      </c>
      <c r="I82" s="13">
        <v>100.31575589066827</v>
      </c>
      <c r="J82" s="13">
        <v>100.36593886009831</v>
      </c>
      <c r="K82" s="14">
        <v>4.5458649137530029</v>
      </c>
    </row>
    <row r="83" spans="1:11" x14ac:dyDescent="0.25">
      <c r="A83" s="8" t="str">
        <f>[1]SemiCountModelRU!A83</f>
        <v>BGR145226</v>
      </c>
      <c r="B83" s="8" t="s">
        <v>93</v>
      </c>
      <c r="C83" s="9" t="str">
        <f>[1]SemiCountModelRU!B83</f>
        <v>FX</v>
      </c>
      <c r="D83" s="3">
        <f>[1]SemiCountModelRU!C83</f>
        <v>44393</v>
      </c>
      <c r="E83" s="3">
        <f>[1]SemiCountModelRU!D83</f>
        <v>46159</v>
      </c>
      <c r="F83" s="10">
        <v>681500</v>
      </c>
      <c r="G83" s="11"/>
      <c r="H83" s="12">
        <v>4.05</v>
      </c>
      <c r="I83" s="13">
        <v>100.72992431006443</v>
      </c>
      <c r="J83" s="13">
        <v>100.78031446729808</v>
      </c>
      <c r="K83" s="14">
        <v>3.8250000000000002</v>
      </c>
    </row>
    <row r="84" spans="1:11" x14ac:dyDescent="0.25">
      <c r="A84" s="8" t="str">
        <f>[1]SemiCountModelRU!A84</f>
        <v>BGR131026</v>
      </c>
      <c r="B84" s="8" t="s">
        <v>94</v>
      </c>
      <c r="C84" s="9" t="s">
        <v>21</v>
      </c>
      <c r="D84" s="3">
        <v>43661</v>
      </c>
      <c r="E84" s="3">
        <f>[1]SemiCountModelRU!D84</f>
        <v>46218</v>
      </c>
      <c r="F84" s="10">
        <v>500000</v>
      </c>
      <c r="G84" s="11"/>
      <c r="H84" s="12">
        <v>3.97</v>
      </c>
      <c r="I84" s="13">
        <v>100.47268353432534</v>
      </c>
      <c r="J84" s="13">
        <v>100.52294500682875</v>
      </c>
      <c r="K84" s="14">
        <v>3.8250000000000002</v>
      </c>
    </row>
    <row r="85" spans="1:11" x14ac:dyDescent="0.25">
      <c r="A85" s="8" t="str">
        <f>[1]SemiCountModelRU!A85</f>
        <v>BGR105026</v>
      </c>
      <c r="B85" s="8" t="s">
        <v>95</v>
      </c>
      <c r="C85" s="9" t="str">
        <f>[1]SemiCountModelRU!B85</f>
        <v>FX</v>
      </c>
      <c r="D85" s="3">
        <f>[1]SemiCountModelRU!C85</f>
        <v>42576</v>
      </c>
      <c r="E85" s="3">
        <f>[1]SemiCountModelRU!D85</f>
        <v>46228</v>
      </c>
      <c r="F85" s="10">
        <v>25000000</v>
      </c>
      <c r="G85" s="11"/>
      <c r="H85" s="12">
        <v>4.55</v>
      </c>
      <c r="I85" s="13">
        <v>102.58036164046661</v>
      </c>
      <c r="J85" s="13">
        <v>102.6316774792062</v>
      </c>
      <c r="K85" s="14">
        <v>3.8250000000000002</v>
      </c>
    </row>
    <row r="86" spans="1:11" x14ac:dyDescent="0.25">
      <c r="A86" s="8" t="str">
        <f>[1]SemiCountModelRU!A86</f>
        <v>BGRS91026</v>
      </c>
      <c r="B86" s="8" t="s">
        <v>96</v>
      </c>
      <c r="C86" s="9" t="str">
        <f>[1]SemiCountModelRU!B86</f>
        <v>FL</v>
      </c>
      <c r="D86" s="3">
        <f>[1]SemiCountModelRU!C86</f>
        <v>40770</v>
      </c>
      <c r="E86" s="3">
        <f>[1]SemiCountModelRU!D86</f>
        <v>46249</v>
      </c>
      <c r="F86" s="10">
        <v>20000000</v>
      </c>
      <c r="G86" s="11">
        <v>7.8125E-2</v>
      </c>
      <c r="H86" s="12">
        <v>4.328125</v>
      </c>
      <c r="I86" s="13">
        <v>99.95</v>
      </c>
      <c r="J86" s="13">
        <v>100</v>
      </c>
      <c r="K86" s="14">
        <v>4.328125</v>
      </c>
    </row>
    <row r="87" spans="1:11" x14ac:dyDescent="0.25">
      <c r="A87" s="8" t="str">
        <f>[1]SemiCountModelRU!A87</f>
        <v>BGR146226</v>
      </c>
      <c r="B87" s="8" t="s">
        <v>97</v>
      </c>
      <c r="C87" s="9" t="str">
        <f>[1]SemiCountModelRU!B87</f>
        <v>FX</v>
      </c>
      <c r="D87" s="3">
        <f>[1]SemiCountModelRU!C87</f>
        <v>44425</v>
      </c>
      <c r="E87" s="3">
        <f>[1]SemiCountModelRU!D87</f>
        <v>46251</v>
      </c>
      <c r="F87" s="10">
        <f>612600+762900+982800</f>
        <v>2358300</v>
      </c>
      <c r="G87" s="11"/>
      <c r="H87" s="12">
        <v>4.05</v>
      </c>
      <c r="I87" s="13">
        <v>100.77839292272732</v>
      </c>
      <c r="J87" s="13">
        <v>100.8288073263905</v>
      </c>
      <c r="K87" s="14">
        <v>3.8250000000000002</v>
      </c>
    </row>
    <row r="88" spans="1:11" x14ac:dyDescent="0.25">
      <c r="A88" s="8" t="str">
        <f>[1]SemiCountModelRU!A88</f>
        <v>BGRS78026</v>
      </c>
      <c r="B88" s="8" t="s">
        <v>98</v>
      </c>
      <c r="C88" s="9" t="str">
        <f>[1]SemiCountModelRU!B88</f>
        <v>FL</v>
      </c>
      <c r="D88" s="3">
        <f>[1]SemiCountModelRU!C88</f>
        <v>38982</v>
      </c>
      <c r="E88" s="3">
        <f>[1]SemiCountModelRU!D88</f>
        <v>46287</v>
      </c>
      <c r="F88" s="10">
        <v>25000000</v>
      </c>
      <c r="G88" s="11">
        <v>0.3125</v>
      </c>
      <c r="H88" s="12">
        <v>4.5625</v>
      </c>
      <c r="I88" s="13">
        <v>100.12150663441838</v>
      </c>
      <c r="J88" s="13">
        <v>100.17159243063369</v>
      </c>
      <c r="K88" s="14">
        <v>4.5546845061482042</v>
      </c>
    </row>
    <row r="89" spans="1:11" x14ac:dyDescent="0.25">
      <c r="A89" s="8" t="s">
        <v>99</v>
      </c>
      <c r="B89" s="8" t="s">
        <v>100</v>
      </c>
      <c r="C89" s="9" t="s">
        <v>21</v>
      </c>
      <c r="D89" s="3">
        <f>[1]SemiCountModelRU!C89</f>
        <v>43753</v>
      </c>
      <c r="E89" s="3">
        <f>[1]SemiCountModelRU!D89</f>
        <v>46310</v>
      </c>
      <c r="F89" s="10">
        <v>1000000</v>
      </c>
      <c r="G89" s="11"/>
      <c r="H89" s="12">
        <v>4.08</v>
      </c>
      <c r="I89" s="13">
        <v>100.92379777480073</v>
      </c>
      <c r="J89" s="13">
        <v>100.97428491725935</v>
      </c>
      <c r="K89" s="14">
        <v>3.8250000000000002</v>
      </c>
    </row>
    <row r="90" spans="1:11" x14ac:dyDescent="0.25">
      <c r="A90" s="8" t="str">
        <f>[1]SemiCountModelRU!A90</f>
        <v>BGRS92026</v>
      </c>
      <c r="B90" s="8" t="s">
        <v>101</v>
      </c>
      <c r="C90" s="9" t="str">
        <f>[1]SemiCountModelRU!B90</f>
        <v>FL</v>
      </c>
      <c r="D90" s="3">
        <f>[1]SemiCountModelRU!C90</f>
        <v>40857</v>
      </c>
      <c r="E90" s="3">
        <f>[1]SemiCountModelRU!D90</f>
        <v>46336</v>
      </c>
      <c r="F90" s="10">
        <v>10000000</v>
      </c>
      <c r="G90" s="11">
        <v>7.8125E-2</v>
      </c>
      <c r="H90" s="12">
        <v>4.328125</v>
      </c>
      <c r="I90" s="13">
        <v>100.28750937750173</v>
      </c>
      <c r="J90" s="13">
        <v>100.33767821661003</v>
      </c>
      <c r="K90" s="14">
        <v>4.3135590507250914</v>
      </c>
    </row>
    <row r="91" spans="1:11" x14ac:dyDescent="0.25">
      <c r="A91" s="8" t="str">
        <f>[1]SemiCountModelRU!A91</f>
        <v>BGR148226</v>
      </c>
      <c r="B91" s="19" t="s">
        <v>102</v>
      </c>
      <c r="C91" s="9" t="str">
        <f>[1]SemiCountModelRU!B91</f>
        <v>FX</v>
      </c>
      <c r="D91" s="3">
        <f>[1]SemiCountModelRU!C91</f>
        <v>44516</v>
      </c>
      <c r="E91" s="3">
        <f>[1]SemiCountModelRU!D91</f>
        <v>46342</v>
      </c>
      <c r="F91" s="10">
        <v>3787500</v>
      </c>
      <c r="G91" s="11"/>
      <c r="H91" s="12">
        <v>4.05</v>
      </c>
      <c r="I91" s="13">
        <v>100.82588149578551</v>
      </c>
      <c r="J91" s="13">
        <v>100.87631965561332</v>
      </c>
      <c r="K91" s="14">
        <v>3.8250000000000002</v>
      </c>
    </row>
    <row r="92" spans="1:11" x14ac:dyDescent="0.25">
      <c r="A92" s="8" t="str">
        <f>[1]SemiCountModelRU!A92</f>
        <v>BGRS90026</v>
      </c>
      <c r="B92" s="8" t="s">
        <v>103</v>
      </c>
      <c r="C92" s="9" t="str">
        <f>[1]SemiCountModelRU!B92</f>
        <v>FL</v>
      </c>
      <c r="D92" s="3">
        <f>[1]SemiCountModelRU!C92</f>
        <v>40522</v>
      </c>
      <c r="E92" s="3">
        <f>[1]SemiCountModelRU!D92</f>
        <v>46366</v>
      </c>
      <c r="F92" s="10">
        <v>9993200</v>
      </c>
      <c r="G92" s="11">
        <v>0.114583</v>
      </c>
      <c r="H92" s="12">
        <v>4.3645829999999997</v>
      </c>
      <c r="I92" s="13">
        <v>100.41372175178806</v>
      </c>
      <c r="J92" s="13">
        <v>100.46395372865238</v>
      </c>
      <c r="K92" s="14">
        <v>4.344426869550146</v>
      </c>
    </row>
    <row r="93" spans="1:11" x14ac:dyDescent="0.25">
      <c r="A93" s="8" t="str">
        <f>[1]SemiCountModelRU!A93</f>
        <v>BGR134027</v>
      </c>
      <c r="B93" s="8" t="s">
        <v>104</v>
      </c>
      <c r="C93" s="9" t="str">
        <f>[1]SemiCountModelRU!B93</f>
        <v>FX</v>
      </c>
      <c r="D93" s="3">
        <f>[1]SemiCountModelRU!C93</f>
        <v>43847</v>
      </c>
      <c r="E93" s="3">
        <f>[1]SemiCountModelRU!D93</f>
        <v>46404</v>
      </c>
      <c r="F93" s="10">
        <v>600000</v>
      </c>
      <c r="G93" s="11"/>
      <c r="H93" s="12">
        <v>4.1500000000000004</v>
      </c>
      <c r="I93" s="13">
        <v>101.26152719921143</v>
      </c>
      <c r="J93" s="13">
        <v>101.31218329085685</v>
      </c>
      <c r="K93" s="14">
        <v>3.8250000000000002</v>
      </c>
    </row>
    <row r="94" spans="1:11" x14ac:dyDescent="0.25">
      <c r="A94" s="8" t="str">
        <f>[1]SemiCountModelRU!A94</f>
        <v>BGR150127</v>
      </c>
      <c r="B94" s="8" t="s">
        <v>105</v>
      </c>
      <c r="C94" s="9" t="str">
        <f>[1]SemiCountModelRU!B94</f>
        <v>FX</v>
      </c>
      <c r="D94" s="3">
        <f>[1]SemiCountModelRU!C94</f>
        <v>44665</v>
      </c>
      <c r="E94" s="3">
        <f>[1]SemiCountModelRU!D94</f>
        <v>46461</v>
      </c>
      <c r="F94" s="10">
        <v>5889600</v>
      </c>
      <c r="G94" s="11"/>
      <c r="H94" s="12">
        <v>4.05</v>
      </c>
      <c r="I94" s="13">
        <v>99.950000000000017</v>
      </c>
      <c r="J94" s="13">
        <v>100.00000000000001</v>
      </c>
      <c r="K94" s="14">
        <v>4.05</v>
      </c>
    </row>
    <row r="95" spans="1:11" x14ac:dyDescent="0.25">
      <c r="A95" s="8" t="str">
        <f>[1]SemiCountModelRU!A95</f>
        <v>BGRS79027</v>
      </c>
      <c r="B95" s="8" t="s">
        <v>106</v>
      </c>
      <c r="C95" s="9" t="str">
        <f>[1]SemiCountModelRU!B95</f>
        <v>FL</v>
      </c>
      <c r="D95" s="3">
        <f>[1]SemiCountModelRU!C95</f>
        <v>39169</v>
      </c>
      <c r="E95" s="3">
        <f>[1]SemiCountModelRU!D95</f>
        <v>46474</v>
      </c>
      <c r="F95" s="10">
        <v>25000000</v>
      </c>
      <c r="G95" s="11">
        <v>0.3125</v>
      </c>
      <c r="H95" s="12">
        <v>4.5625</v>
      </c>
      <c r="I95" s="13">
        <v>100.14853966736358</v>
      </c>
      <c r="J95" s="13">
        <v>100.19863898685701</v>
      </c>
      <c r="K95" s="14">
        <v>4.5534550629958757</v>
      </c>
    </row>
    <row r="96" spans="1:11" x14ac:dyDescent="0.25">
      <c r="A96" s="8" t="str">
        <f>[1]SemiCountModelRU!A96</f>
        <v>BGR136027</v>
      </c>
      <c r="B96" s="8" t="s">
        <v>107</v>
      </c>
      <c r="C96" s="9" t="str">
        <f>[1]SemiCountModelRU!B96</f>
        <v>FX</v>
      </c>
      <c r="D96" s="3">
        <f>[1]SemiCountModelRU!C96</f>
        <v>43942</v>
      </c>
      <c r="E96" s="3">
        <f>[1]SemiCountModelRU!D96</f>
        <v>46498</v>
      </c>
      <c r="F96" s="10">
        <v>250000</v>
      </c>
      <c r="G96" s="11"/>
      <c r="H96" s="12">
        <v>4.05</v>
      </c>
      <c r="I96" s="13">
        <v>99.95</v>
      </c>
      <c r="J96" s="13">
        <v>100</v>
      </c>
      <c r="K96" s="14">
        <v>4.05</v>
      </c>
    </row>
    <row r="97" spans="1:11" x14ac:dyDescent="0.25">
      <c r="A97" s="8" t="str">
        <f>[1]SemiCountModelRU!A97</f>
        <v>BGRS80027</v>
      </c>
      <c r="B97" s="8" t="s">
        <v>108</v>
      </c>
      <c r="C97" s="9" t="str">
        <f>[1]SemiCountModelRU!B97</f>
        <v>FL</v>
      </c>
      <c r="D97" s="3">
        <f>[1]SemiCountModelRU!C97</f>
        <v>39211</v>
      </c>
      <c r="E97" s="3">
        <f>[1]SemiCountModelRU!D97</f>
        <v>46516</v>
      </c>
      <c r="F97" s="10">
        <v>45284000</v>
      </c>
      <c r="G97" s="11">
        <v>0.3125</v>
      </c>
      <c r="H97" s="12">
        <v>4.5625</v>
      </c>
      <c r="I97" s="13">
        <v>100.33825702232073</v>
      </c>
      <c r="J97" s="13">
        <v>100.3884512479447</v>
      </c>
      <c r="K97" s="14">
        <v>4.5448454909731559</v>
      </c>
    </row>
    <row r="98" spans="1:11" x14ac:dyDescent="0.25">
      <c r="A98" s="8" t="str">
        <f>[1]SemiCountModelRU!A98</f>
        <v>BGR138227</v>
      </c>
      <c r="B98" s="8" t="s">
        <v>109</v>
      </c>
      <c r="C98" s="9" t="str">
        <f>[1]SemiCountModelRU!B98</f>
        <v>FX</v>
      </c>
      <c r="D98" s="3">
        <f>[1]SemiCountModelRU!C98</f>
        <v>43997</v>
      </c>
      <c r="E98" s="3">
        <f>[1]SemiCountModelRU!D98</f>
        <v>46553</v>
      </c>
      <c r="F98" s="10">
        <f>513500+517400+357800</f>
        <v>1388700</v>
      </c>
      <c r="G98" s="11"/>
      <c r="H98" s="12">
        <v>4.25</v>
      </c>
      <c r="I98" s="13">
        <v>100.81992598313639</v>
      </c>
      <c r="J98" s="13">
        <v>100.87036116371824</v>
      </c>
      <c r="K98" s="14">
        <v>4.05</v>
      </c>
    </row>
    <row r="99" spans="1:11" x14ac:dyDescent="0.25">
      <c r="A99" s="8" t="str">
        <f>[1]SemiCountModelRU!A99</f>
        <v>BGR153027</v>
      </c>
      <c r="B99" s="8" t="s">
        <v>110</v>
      </c>
      <c r="C99" s="9" t="str">
        <f>[1]SemiCountModelRU!B99</f>
        <v>FX</v>
      </c>
      <c r="D99" s="3">
        <f>[1]SemiCountModelRU!C99</f>
        <v>44727</v>
      </c>
      <c r="E99" s="3">
        <f>[1]SemiCountModelRU!D99</f>
        <v>46553</v>
      </c>
      <c r="F99" s="10">
        <v>0</v>
      </c>
      <c r="G99" s="11"/>
      <c r="H99" s="12">
        <v>4.05</v>
      </c>
      <c r="I99" s="13">
        <v>99.95</v>
      </c>
      <c r="J99" s="13">
        <v>100</v>
      </c>
      <c r="K99" s="14">
        <v>4.05</v>
      </c>
    </row>
    <row r="100" spans="1:11" x14ac:dyDescent="0.25">
      <c r="A100" s="8" t="str">
        <f>[1]SemiCountModelRU!A100</f>
        <v>BGR153127</v>
      </c>
      <c r="B100" s="8" t="s">
        <v>110</v>
      </c>
      <c r="C100" s="9" t="str">
        <f>[1]SemiCountModelRU!B100</f>
        <v>FX</v>
      </c>
      <c r="D100" s="3">
        <f>[1]SemiCountModelRU!C100</f>
        <v>44757</v>
      </c>
      <c r="E100" s="3">
        <f>[1]SemiCountModelRU!D100</f>
        <v>46553</v>
      </c>
      <c r="F100" s="10">
        <v>4500000</v>
      </c>
      <c r="G100" s="11"/>
      <c r="H100" s="12">
        <v>4.05</v>
      </c>
      <c r="I100" s="13">
        <v>99.95</v>
      </c>
      <c r="J100" s="13">
        <v>100</v>
      </c>
      <c r="K100" s="14">
        <v>4.05</v>
      </c>
    </row>
    <row r="101" spans="1:11" x14ac:dyDescent="0.25">
      <c r="A101" s="8" t="str">
        <f>[1]SemiCountModelRU!A101</f>
        <v>BGR117027</v>
      </c>
      <c r="B101" s="8" t="s">
        <v>111</v>
      </c>
      <c r="C101" s="9" t="str">
        <f>[1]SemiCountModelRU!B101</f>
        <v>FX</v>
      </c>
      <c r="D101" s="3">
        <f>[1]SemiCountModelRU!C101</f>
        <v>42930</v>
      </c>
      <c r="E101" s="3">
        <f>[1]SemiCountModelRU!D101</f>
        <v>46582</v>
      </c>
      <c r="F101" s="10">
        <v>10000000</v>
      </c>
      <c r="G101" s="11"/>
      <c r="H101" s="12">
        <v>4.8</v>
      </c>
      <c r="I101" s="13">
        <v>103.26071704524054</v>
      </c>
      <c r="J101" s="13">
        <v>103.31237323185647</v>
      </c>
      <c r="K101" s="14">
        <v>4.05</v>
      </c>
    </row>
    <row r="102" spans="1:11" x14ac:dyDescent="0.25">
      <c r="A102" s="8" t="str">
        <f>[1]SemiCountModelRU!A102</f>
        <v>BGRS94027</v>
      </c>
      <c r="B102" s="8" t="s">
        <v>112</v>
      </c>
      <c r="C102" s="9" t="str">
        <f>[1]SemiCountModelRU!B102</f>
        <v>FX</v>
      </c>
      <c r="D102" s="3">
        <f>[1]SemiCountModelRU!C102</f>
        <v>41106</v>
      </c>
      <c r="E102" s="3">
        <f>[1]SemiCountModelRU!D102</f>
        <v>46584</v>
      </c>
      <c r="F102" s="10">
        <v>20000000</v>
      </c>
      <c r="G102" s="11"/>
      <c r="H102" s="12">
        <v>4.25</v>
      </c>
      <c r="I102" s="13">
        <v>100.83374821597245</v>
      </c>
      <c r="J102" s="13">
        <v>100.88419031112801</v>
      </c>
      <c r="K102" s="14">
        <v>4.05</v>
      </c>
    </row>
    <row r="103" spans="1:11" x14ac:dyDescent="0.25">
      <c r="A103" s="8" t="str">
        <f>[1]SemiCountModelRU!A103</f>
        <v>BGRS81027</v>
      </c>
      <c r="B103" s="8" t="s">
        <v>113</v>
      </c>
      <c r="C103" s="9" t="str">
        <f>[1]SemiCountModelRU!B103</f>
        <v>FL</v>
      </c>
      <c r="D103" s="3">
        <f>[1]SemiCountModelRU!C103</f>
        <v>39289</v>
      </c>
      <c r="E103" s="3">
        <f>[1]SemiCountModelRU!D103</f>
        <v>46594</v>
      </c>
      <c r="F103" s="10">
        <v>10000000</v>
      </c>
      <c r="G103" s="11">
        <v>0.3125</v>
      </c>
      <c r="H103" s="12">
        <v>4.5625</v>
      </c>
      <c r="I103" s="13">
        <v>100.68652225322165</v>
      </c>
      <c r="J103" s="13">
        <v>100.73689069857093</v>
      </c>
      <c r="K103" s="14">
        <v>4.5291252969600784</v>
      </c>
    </row>
    <row r="104" spans="1:11" x14ac:dyDescent="0.25">
      <c r="A104" s="8" t="str">
        <f>[1]SemiCountModelRU!A104</f>
        <v>BGRS98027</v>
      </c>
      <c r="B104" s="8" t="s">
        <v>114</v>
      </c>
      <c r="C104" s="9" t="str">
        <f>[1]SemiCountModelRU!B104</f>
        <v>FL</v>
      </c>
      <c r="D104" s="3">
        <f>[1]SemiCountModelRU!C104</f>
        <v>41481</v>
      </c>
      <c r="E104" s="3">
        <f>[1]SemiCountModelRU!D104</f>
        <v>46594</v>
      </c>
      <c r="F104" s="10">
        <v>5000000</v>
      </c>
      <c r="G104" s="11">
        <v>3.9063000000000001E-2</v>
      </c>
      <c r="H104" s="12">
        <v>4.2890629999999996</v>
      </c>
      <c r="I104" s="13">
        <v>100.56539123231815</v>
      </c>
      <c r="J104" s="13">
        <v>100.61569908185908</v>
      </c>
      <c r="K104" s="14">
        <v>4.2628168756353784</v>
      </c>
    </row>
    <row r="105" spans="1:11" x14ac:dyDescent="0.25">
      <c r="A105" s="8" t="str">
        <f>[1]SemiCountModelRU!A105</f>
        <v>BGR139127</v>
      </c>
      <c r="B105" s="8" t="s">
        <v>115</v>
      </c>
      <c r="C105" s="9" t="str">
        <f>[1]SemiCountModelRU!B105</f>
        <v>FX</v>
      </c>
      <c r="D105" s="3">
        <f>[1]SemiCountModelRU!C105</f>
        <v>44089</v>
      </c>
      <c r="E105" s="3">
        <f>[1]SemiCountModelRU!D105</f>
        <v>46645</v>
      </c>
      <c r="F105" s="10">
        <v>1921600</v>
      </c>
      <c r="G105" s="11"/>
      <c r="H105" s="12">
        <v>4.25</v>
      </c>
      <c r="I105" s="13">
        <v>100.86080974971699</v>
      </c>
      <c r="J105" s="13">
        <v>100.91126538240819</v>
      </c>
      <c r="K105" s="14">
        <v>4.05</v>
      </c>
    </row>
    <row r="106" spans="1:11" x14ac:dyDescent="0.25">
      <c r="A106" s="8" t="str">
        <f>[1]SemiCountModelRU!A106</f>
        <v>BGRS95027</v>
      </c>
      <c r="B106" s="8" t="s">
        <v>116</v>
      </c>
      <c r="C106" s="9" t="str">
        <f>[1]SemiCountModelRU!B106</f>
        <v>FL</v>
      </c>
      <c r="D106" s="3">
        <f>[1]SemiCountModelRU!C106</f>
        <v>41177</v>
      </c>
      <c r="E106" s="3">
        <f>[1]SemiCountModelRU!D106</f>
        <v>46655</v>
      </c>
      <c r="F106" s="10">
        <v>15000000</v>
      </c>
      <c r="G106" s="11">
        <v>4.2969E-2</v>
      </c>
      <c r="H106" s="12">
        <v>4.2929690000000003</v>
      </c>
      <c r="I106" s="13">
        <v>100.10502961846205</v>
      </c>
      <c r="J106" s="13">
        <v>100.15510717204808</v>
      </c>
      <c r="K106" s="14">
        <v>4.2863206093179729</v>
      </c>
    </row>
    <row r="107" spans="1:11" x14ac:dyDescent="0.25">
      <c r="A107" s="8" t="str">
        <f>[1]SemiCountModelRU!A107</f>
        <v>BGRS82027</v>
      </c>
      <c r="B107" s="8" t="s">
        <v>117</v>
      </c>
      <c r="C107" s="9" t="str">
        <f>[1]SemiCountModelRU!B107</f>
        <v>FL</v>
      </c>
      <c r="D107" s="3">
        <f>[1]SemiCountModelRU!C107</f>
        <v>39363</v>
      </c>
      <c r="E107" s="3">
        <f>[1]SemiCountModelRU!D107</f>
        <v>46668</v>
      </c>
      <c r="F107" s="10">
        <v>10000000</v>
      </c>
      <c r="G107" s="11">
        <v>0.3125</v>
      </c>
      <c r="H107" s="12">
        <v>4.5625</v>
      </c>
      <c r="I107" s="13">
        <v>100.19356630086585</v>
      </c>
      <c r="J107" s="13">
        <v>100.24368814493832</v>
      </c>
      <c r="K107" s="14">
        <v>4.5514087564328882</v>
      </c>
    </row>
    <row r="108" spans="1:11" x14ac:dyDescent="0.25">
      <c r="A108" s="8" t="str">
        <f>[1]SemiCountModelRU!A108</f>
        <v>BGR118027</v>
      </c>
      <c r="B108" s="8" t="s">
        <v>118</v>
      </c>
      <c r="C108" s="9" t="str">
        <f>[1]SemiCountModelRU!B108</f>
        <v>FX</v>
      </c>
      <c r="D108" s="3">
        <f>[1]SemiCountModelRU!C108</f>
        <v>43021</v>
      </c>
      <c r="E108" s="3">
        <f>[1]SemiCountModelRU!D108</f>
        <v>46673</v>
      </c>
      <c r="F108" s="10">
        <v>15000000</v>
      </c>
      <c r="G108" s="11"/>
      <c r="H108" s="12">
        <v>4.82</v>
      </c>
      <c r="I108" s="13">
        <v>103.50420775631723</v>
      </c>
      <c r="J108" s="13">
        <v>103.55598574919182</v>
      </c>
      <c r="K108" s="14">
        <v>4.05</v>
      </c>
    </row>
    <row r="109" spans="1:11" x14ac:dyDescent="0.25">
      <c r="A109" s="8" t="str">
        <f>[1]SemiCountModelRU!A109</f>
        <v>BGR141227</v>
      </c>
      <c r="B109" s="8" t="s">
        <v>119</v>
      </c>
      <c r="C109" s="9" t="str">
        <f>[1]SemiCountModelRU!B109</f>
        <v>FX</v>
      </c>
      <c r="D109" s="3">
        <f>[1]SemiCountModelRU!C109</f>
        <v>44214</v>
      </c>
      <c r="E109" s="3">
        <f>[1]SemiCountModelRU!D109</f>
        <v>46708</v>
      </c>
      <c r="F109" s="10">
        <v>1671700</v>
      </c>
      <c r="G109" s="11"/>
      <c r="H109" s="12">
        <v>4.5999999999999996</v>
      </c>
      <c r="I109" s="13">
        <v>102.53106432521004</v>
      </c>
      <c r="J109" s="13">
        <v>102.58235550296152</v>
      </c>
      <c r="K109" s="14">
        <v>4.05</v>
      </c>
    </row>
    <row r="110" spans="1:11" x14ac:dyDescent="0.25">
      <c r="A110" s="8" t="str">
        <f>[1]SemiCountModelRU!A110</f>
        <v>BGRS83027</v>
      </c>
      <c r="B110" s="8" t="s">
        <v>120</v>
      </c>
      <c r="C110" s="9" t="str">
        <f>[1]SemiCountModelRU!B110</f>
        <v>FL</v>
      </c>
      <c r="D110" s="3">
        <f>[1]SemiCountModelRU!C110</f>
        <v>39414</v>
      </c>
      <c r="E110" s="3">
        <f>[1]SemiCountModelRU!D110</f>
        <v>46719</v>
      </c>
      <c r="F110" s="10">
        <v>10000000</v>
      </c>
      <c r="G110" s="11">
        <v>0.3125</v>
      </c>
      <c r="H110" s="12">
        <v>4.5625</v>
      </c>
      <c r="I110" s="13">
        <v>100.42262187331457</v>
      </c>
      <c r="J110" s="13">
        <v>100.4728583024658</v>
      </c>
      <c r="K110" s="14">
        <v>4.5410273750398797</v>
      </c>
    </row>
    <row r="111" spans="1:11" x14ac:dyDescent="0.25">
      <c r="A111" s="8" t="str">
        <f>[1]SemiCountModelRU!A111</f>
        <v>BGRS90027</v>
      </c>
      <c r="B111" s="8" t="s">
        <v>121</v>
      </c>
      <c r="C111" s="9" t="str">
        <f>[1]SemiCountModelRU!B111</f>
        <v>FL</v>
      </c>
      <c r="D111" s="3">
        <f>[1]SemiCountModelRU!C111</f>
        <v>40522</v>
      </c>
      <c r="E111" s="3">
        <f>[1]SemiCountModelRU!D111</f>
        <v>46731</v>
      </c>
      <c r="F111" s="10">
        <v>5000000</v>
      </c>
      <c r="G111" s="11">
        <v>0.125</v>
      </c>
      <c r="H111" s="12">
        <v>4.375</v>
      </c>
      <c r="I111" s="13">
        <v>100.41702002132169</v>
      </c>
      <c r="J111" s="13">
        <v>100.46725364814576</v>
      </c>
      <c r="K111" s="14">
        <v>4.3546527262724135</v>
      </c>
    </row>
    <row r="112" spans="1:11" x14ac:dyDescent="0.25">
      <c r="A112" s="8" t="str">
        <f>[1]SemiCountModelRU!A112</f>
        <v>BGR120027</v>
      </c>
      <c r="B112" s="8" t="s">
        <v>122</v>
      </c>
      <c r="C112" s="9" t="str">
        <f>[1]SemiCountModelRU!B112</f>
        <v>FX</v>
      </c>
      <c r="D112" s="3">
        <f>[1]SemiCountModelRU!C112</f>
        <v>43084</v>
      </c>
      <c r="E112" s="3">
        <f>[1]SemiCountModelRU!D112</f>
        <v>46736</v>
      </c>
      <c r="F112" s="10">
        <v>25000000</v>
      </c>
      <c r="G112" s="11"/>
      <c r="H112" s="12">
        <v>4.82</v>
      </c>
      <c r="I112" s="13">
        <v>103.61075206057626</v>
      </c>
      <c r="J112" s="13">
        <v>103.66258335225238</v>
      </c>
      <c r="K112" s="14">
        <v>4.05</v>
      </c>
    </row>
    <row r="113" spans="1:11" x14ac:dyDescent="0.25">
      <c r="A113" s="8" t="str">
        <f>[1]SemiCountModelRU!A113</f>
        <v>BGRS85028</v>
      </c>
      <c r="B113" s="8" t="s">
        <v>123</v>
      </c>
      <c r="C113" s="9" t="str">
        <f>[1]SemiCountModelRU!B113</f>
        <v>FL</v>
      </c>
      <c r="D113" s="3">
        <f>[1]SemiCountModelRU!C113</f>
        <v>39832</v>
      </c>
      <c r="E113" s="3">
        <f>[1]SemiCountModelRU!D113</f>
        <v>46771</v>
      </c>
      <c r="F113" s="10">
        <v>15000000</v>
      </c>
      <c r="G113" s="11">
        <v>0.25</v>
      </c>
      <c r="H113" s="12">
        <v>4.5</v>
      </c>
      <c r="I113" s="13">
        <v>100.62876692493145</v>
      </c>
      <c r="J113" s="13">
        <v>100.67910647817054</v>
      </c>
      <c r="K113" s="14">
        <v>4.4696463421392201</v>
      </c>
    </row>
    <row r="114" spans="1:11" x14ac:dyDescent="0.25">
      <c r="A114" s="8" t="str">
        <f>[1]SemiCountModelRU!A114</f>
        <v>BGR142228</v>
      </c>
      <c r="B114" s="8" t="s">
        <v>124</v>
      </c>
      <c r="C114" s="9" t="str">
        <f>[1]SemiCountModelRU!B114</f>
        <v>FX</v>
      </c>
      <c r="D114" s="3">
        <f>[1]SemiCountModelRU!C114</f>
        <v>44270</v>
      </c>
      <c r="E114" s="3">
        <f>[1]SemiCountModelRU!D114</f>
        <v>46798</v>
      </c>
      <c r="F114" s="10">
        <f>258700+162600+543700</f>
        <v>965000</v>
      </c>
      <c r="G114" s="11"/>
      <c r="H114" s="12">
        <v>4.6500000000000004</v>
      </c>
      <c r="I114" s="13">
        <v>101.28225248956842</v>
      </c>
      <c r="J114" s="13">
        <v>101.33291894904293</v>
      </c>
      <c r="K114" s="14">
        <v>4.375</v>
      </c>
    </row>
    <row r="115" spans="1:11" x14ac:dyDescent="0.25">
      <c r="A115" s="8" t="str">
        <f>[1]SemiCountModelRU!A115</f>
        <v>BGR121028</v>
      </c>
      <c r="B115" s="8" t="s">
        <v>125</v>
      </c>
      <c r="C115" s="9" t="str">
        <f>[1]SemiCountModelRU!B115</f>
        <v>FX</v>
      </c>
      <c r="D115" s="3">
        <f>[1]SemiCountModelRU!C115</f>
        <v>43154</v>
      </c>
      <c r="E115" s="3">
        <f>[1]SemiCountModelRU!D115</f>
        <v>46806</v>
      </c>
      <c r="F115" s="10">
        <v>5000000</v>
      </c>
      <c r="G115" s="11"/>
      <c r="H115" s="12">
        <v>4.83</v>
      </c>
      <c r="I115" s="13">
        <v>102.16203787810345</v>
      </c>
      <c r="J115" s="13">
        <v>102.2131444503286</v>
      </c>
      <c r="K115" s="14">
        <v>4.375</v>
      </c>
    </row>
    <row r="116" spans="1:11" x14ac:dyDescent="0.25">
      <c r="A116" s="8" t="str">
        <f>[1]SemiCountModelRU!A116</f>
        <v>BGRS87028</v>
      </c>
      <c r="B116" s="8" t="s">
        <v>126</v>
      </c>
      <c r="C116" s="9" t="str">
        <f>[1]SemiCountModelRU!B116</f>
        <v>FL</v>
      </c>
      <c r="D116" s="3">
        <f>[1]SemiCountModelRU!C116</f>
        <v>40294</v>
      </c>
      <c r="E116" s="3">
        <f>[1]SemiCountModelRU!D116</f>
        <v>46869</v>
      </c>
      <c r="F116" s="10">
        <v>15000000</v>
      </c>
      <c r="G116" s="11">
        <v>8.3330000000000001E-2</v>
      </c>
      <c r="H116" s="12">
        <v>4.3333300000000001</v>
      </c>
      <c r="I116" s="13">
        <v>100.23049900287587</v>
      </c>
      <c r="J116" s="13">
        <v>100.28063932253714</v>
      </c>
      <c r="K116" s="14">
        <v>4.3212030051608616</v>
      </c>
    </row>
    <row r="117" spans="1:11" x14ac:dyDescent="0.25">
      <c r="A117" s="8" t="str">
        <f>[1]SemiCountModelRU!A117</f>
        <v>BGR145228</v>
      </c>
      <c r="B117" s="8" t="s">
        <v>127</v>
      </c>
      <c r="C117" s="9" t="str">
        <f>[1]SemiCountModelRU!B117</f>
        <v>FX</v>
      </c>
      <c r="D117" s="3">
        <f>[1]SemiCountModelRU!C117</f>
        <v>44393</v>
      </c>
      <c r="E117" s="3">
        <f>[1]SemiCountModelRU!D117</f>
        <v>46890</v>
      </c>
      <c r="F117" s="10">
        <v>1283100</v>
      </c>
      <c r="G117" s="11"/>
      <c r="H117" s="12">
        <v>4.7</v>
      </c>
      <c r="I117" s="13">
        <v>101.58795232069203</v>
      </c>
      <c r="J117" s="13">
        <v>101.6387717065453</v>
      </c>
      <c r="K117" s="14">
        <v>4.375</v>
      </c>
    </row>
    <row r="118" spans="1:11" x14ac:dyDescent="0.25">
      <c r="A118" s="8" t="str">
        <f>[1]SemiCountModelRU!A118</f>
        <v>BGR124228</v>
      </c>
      <c r="B118" s="8" t="s">
        <v>128</v>
      </c>
      <c r="C118" s="9" t="str">
        <f>[1]SemiCountModelRU!B118</f>
        <v>FX</v>
      </c>
      <c r="D118" s="3">
        <f>[1]SemiCountModelRU!C118</f>
        <v>43294</v>
      </c>
      <c r="E118" s="3">
        <f>[1]SemiCountModelRU!D118</f>
        <v>46947</v>
      </c>
      <c r="F118" s="10">
        <v>27000000</v>
      </c>
      <c r="G118" s="11"/>
      <c r="H118" s="12">
        <v>4.66</v>
      </c>
      <c r="I118" s="13">
        <v>101.4205398965789</v>
      </c>
      <c r="J118" s="13">
        <v>101.47127553434606</v>
      </c>
      <c r="K118" s="14">
        <v>4.375</v>
      </c>
    </row>
    <row r="119" spans="1:11" x14ac:dyDescent="0.25">
      <c r="A119" s="8" t="str">
        <f>[1]SemiCountModelRU!A119</f>
        <v>BGRS88028</v>
      </c>
      <c r="B119" s="8" t="s">
        <v>129</v>
      </c>
      <c r="C119" s="9" t="str">
        <f>[1]SemiCountModelRU!B119</f>
        <v>FL</v>
      </c>
      <c r="D119" s="3">
        <f>[1]SemiCountModelRU!C119</f>
        <v>40385</v>
      </c>
      <c r="E119" s="3">
        <f>[1]SemiCountModelRU!D119</f>
        <v>46960</v>
      </c>
      <c r="F119" s="10">
        <v>25000000</v>
      </c>
      <c r="G119" s="11">
        <v>8.3333000000000004E-2</v>
      </c>
      <c r="H119" s="12">
        <v>4.3333329999999997</v>
      </c>
      <c r="I119" s="13">
        <v>100.58500258811638</v>
      </c>
      <c r="J119" s="13">
        <v>100.63532024824049</v>
      </c>
      <c r="K119" s="14">
        <v>4.3059762609298833</v>
      </c>
    </row>
    <row r="120" spans="1:11" x14ac:dyDescent="0.25">
      <c r="A120" s="8" t="str">
        <f>[1]SemiCountModelRU!A120</f>
        <v>BGRS91028</v>
      </c>
      <c r="B120" s="8" t="s">
        <v>130</v>
      </c>
      <c r="C120" s="9" t="str">
        <f>[1]SemiCountModelRU!B120</f>
        <v>FL</v>
      </c>
      <c r="D120" s="3">
        <f>[1]SemiCountModelRU!C120</f>
        <v>40770</v>
      </c>
      <c r="E120" s="3">
        <f>[1]SemiCountModelRU!D120</f>
        <v>46980</v>
      </c>
      <c r="F120" s="10">
        <v>30000000</v>
      </c>
      <c r="G120" s="11">
        <v>9.375E-2</v>
      </c>
      <c r="H120" s="12">
        <v>4.34375</v>
      </c>
      <c r="I120" s="13">
        <v>99.95</v>
      </c>
      <c r="J120" s="13">
        <v>100</v>
      </c>
      <c r="K120" s="14">
        <v>4.34375</v>
      </c>
    </row>
    <row r="121" spans="1:11" x14ac:dyDescent="0.25">
      <c r="A121" s="8" t="str">
        <f>[1]SemiCountModelRU!A121</f>
        <v>BGR146228</v>
      </c>
      <c r="B121" s="8" t="s">
        <v>131</v>
      </c>
      <c r="C121" s="9" t="str">
        <f>[1]SemiCountModelRU!B121</f>
        <v>FX</v>
      </c>
      <c r="D121" s="3">
        <f>[1]SemiCountModelRU!C121</f>
        <v>44425</v>
      </c>
      <c r="E121" s="3">
        <f>[1]SemiCountModelRU!D121</f>
        <v>46982</v>
      </c>
      <c r="F121" s="10">
        <f>1593000+58200+282600</f>
        <v>1933800</v>
      </c>
      <c r="G121" s="11"/>
      <c r="H121" s="12">
        <v>4.7</v>
      </c>
      <c r="I121" s="13">
        <v>101.65073580273933</v>
      </c>
      <c r="J121" s="13">
        <v>101.70158659603734</v>
      </c>
      <c r="K121" s="14">
        <v>4.375</v>
      </c>
    </row>
    <row r="122" spans="1:11" x14ac:dyDescent="0.25">
      <c r="A122" s="8" t="str">
        <f>[1]SemiCountModelRU!A122</f>
        <v>BGRS86028</v>
      </c>
      <c r="B122" s="8" t="s">
        <v>132</v>
      </c>
      <c r="C122" s="9" t="str">
        <f>[1]SemiCountModelRU!B122</f>
        <v>FL</v>
      </c>
      <c r="D122" s="3">
        <f>[1]SemiCountModelRU!C122</f>
        <v>40052</v>
      </c>
      <c r="E122" s="3">
        <f>[1]SemiCountModelRU!D122</f>
        <v>46992</v>
      </c>
      <c r="F122" s="10">
        <v>20000000</v>
      </c>
      <c r="G122" s="11">
        <v>0.125</v>
      </c>
      <c r="H122" s="12">
        <v>4.375</v>
      </c>
      <c r="I122" s="13">
        <v>99.998026079353522</v>
      </c>
      <c r="J122" s="13">
        <v>100.04805010440572</v>
      </c>
      <c r="K122" s="14">
        <v>4.3728988175526098</v>
      </c>
    </row>
    <row r="123" spans="1:11" x14ac:dyDescent="0.25">
      <c r="A123" s="8" t="str">
        <f>[1]SemiCountModelRU!A123</f>
        <v>BGRS84028</v>
      </c>
      <c r="B123" s="8" t="s">
        <v>133</v>
      </c>
      <c r="C123" s="9" t="str">
        <f>[1]SemiCountModelRU!B123</f>
        <v>FL</v>
      </c>
      <c r="D123" s="3">
        <f>[1]SemiCountModelRU!C123</f>
        <v>39713</v>
      </c>
      <c r="E123" s="3">
        <f>[1]SemiCountModelRU!D123</f>
        <v>47018</v>
      </c>
      <c r="F123" s="10">
        <v>10000000</v>
      </c>
      <c r="G123" s="11">
        <v>0.28125</v>
      </c>
      <c r="H123" s="12">
        <v>4.53125</v>
      </c>
      <c r="I123" s="13">
        <v>100.1182830194024</v>
      </c>
      <c r="J123" s="13">
        <v>100.1683672030039</v>
      </c>
      <c r="K123" s="14">
        <v>4.5236336844912799</v>
      </c>
    </row>
    <row r="124" spans="1:11" x14ac:dyDescent="0.25">
      <c r="A124" s="8" t="str">
        <f>[1]SemiCountModelRU!A124</f>
        <v>BGRS82028</v>
      </c>
      <c r="B124" s="8" t="s">
        <v>134</v>
      </c>
      <c r="C124" s="9" t="str">
        <f>[1]SemiCountModelRU!B124</f>
        <v>FL</v>
      </c>
      <c r="D124" s="3">
        <f>[1]SemiCountModelRU!C124</f>
        <v>39363</v>
      </c>
      <c r="E124" s="3">
        <f>[1]SemiCountModelRU!D124</f>
        <v>47034</v>
      </c>
      <c r="F124" s="10">
        <v>10000000</v>
      </c>
      <c r="G124" s="11">
        <v>0.34375</v>
      </c>
      <c r="H124" s="12">
        <v>4.59375</v>
      </c>
      <c r="I124" s="13">
        <v>100.19814433942116</v>
      </c>
      <c r="J124" s="13">
        <v>100.24826847365799</v>
      </c>
      <c r="K124" s="14">
        <v>4.5823734114740242</v>
      </c>
    </row>
    <row r="125" spans="1:11" x14ac:dyDescent="0.25">
      <c r="A125" s="8" t="str">
        <f>[1]SemiCountModelRU!A125</f>
        <v>BGR125128</v>
      </c>
      <c r="B125" s="8" t="s">
        <v>135</v>
      </c>
      <c r="C125" s="9" t="str">
        <f>[1]SemiCountModelRU!B125</f>
        <v>FX</v>
      </c>
      <c r="D125" s="3">
        <f>[1]SemiCountModelRU!C125</f>
        <v>43388</v>
      </c>
      <c r="E125" s="3">
        <f>[1]SemiCountModelRU!D125</f>
        <v>47041</v>
      </c>
      <c r="F125" s="10">
        <v>5995300</v>
      </c>
      <c r="G125" s="11"/>
      <c r="H125" s="12">
        <v>4.57</v>
      </c>
      <c r="I125" s="13">
        <v>100.99438410419906</v>
      </c>
      <c r="J125" s="13">
        <v>101.04490655747779</v>
      </c>
      <c r="K125" s="14">
        <v>4.375</v>
      </c>
    </row>
    <row r="126" spans="1:11" x14ac:dyDescent="0.25">
      <c r="A126" s="8" t="str">
        <f>[1]SemiCountModelRU!A126</f>
        <v>BGRS92028</v>
      </c>
      <c r="B126" s="8" t="s">
        <v>136</v>
      </c>
      <c r="C126" s="9" t="str">
        <f>[1]SemiCountModelRU!B126</f>
        <v>FL</v>
      </c>
      <c r="D126" s="3">
        <f>[1]SemiCountModelRU!C126</f>
        <v>40857</v>
      </c>
      <c r="E126" s="3">
        <f>[1]SemiCountModelRU!D126</f>
        <v>47067</v>
      </c>
      <c r="F126" s="10">
        <v>20000000</v>
      </c>
      <c r="G126" s="11">
        <v>9.375E-2</v>
      </c>
      <c r="H126" s="12">
        <v>4.34375</v>
      </c>
      <c r="I126" s="13">
        <v>100.2911924980112</v>
      </c>
      <c r="J126" s="13">
        <v>100.34136317960099</v>
      </c>
      <c r="K126" s="14">
        <v>4.3289724818917623</v>
      </c>
    </row>
    <row r="127" spans="1:11" x14ac:dyDescent="0.25">
      <c r="A127" s="8" t="str">
        <f>[1]SemiCountModelRU!A127</f>
        <v>BGR148228</v>
      </c>
      <c r="B127" s="19" t="s">
        <v>137</v>
      </c>
      <c r="C127" s="9" t="str">
        <f>[1]SemiCountModelRU!B127</f>
        <v>FX</v>
      </c>
      <c r="D127" s="3">
        <f>[1]SemiCountModelRU!C127</f>
        <v>44516</v>
      </c>
      <c r="E127" s="3">
        <f>[1]SemiCountModelRU!D127</f>
        <v>47073</v>
      </c>
      <c r="F127" s="10">
        <v>1032300</v>
      </c>
      <c r="H127" s="12">
        <v>4.7</v>
      </c>
      <c r="I127" s="13">
        <v>101.71216674207183</v>
      </c>
      <c r="J127" s="13">
        <v>101.76304826620493</v>
      </c>
      <c r="K127" s="14">
        <v>4.375</v>
      </c>
    </row>
    <row r="128" spans="1:11" x14ac:dyDescent="0.25">
      <c r="A128" s="8" t="str">
        <f>[1]SemiCountModelRU!A128</f>
        <v>BGRS90028</v>
      </c>
      <c r="B128" s="8" t="s">
        <v>138</v>
      </c>
      <c r="C128" s="9" t="str">
        <f>[1]SemiCountModelRU!B128</f>
        <v>FL</v>
      </c>
      <c r="D128" s="3">
        <f>[1]SemiCountModelRU!C128</f>
        <v>40522</v>
      </c>
      <c r="E128" s="3">
        <f>[1]SemiCountModelRU!D128</f>
        <v>47097</v>
      </c>
      <c r="F128" s="10">
        <v>15000000</v>
      </c>
      <c r="G128" s="11">
        <v>0.13541700000000001</v>
      </c>
      <c r="H128" s="12">
        <v>4.3854170000000003</v>
      </c>
      <c r="I128" s="13">
        <v>100.42031829085533</v>
      </c>
      <c r="J128" s="13">
        <v>100.47055356763914</v>
      </c>
      <c r="K128" s="14">
        <v>4.3648779112654479</v>
      </c>
    </row>
    <row r="129" spans="1:11" x14ac:dyDescent="0.25">
      <c r="A129" s="8" t="str">
        <f>[1]SemiCountModelRU!A129</f>
        <v>BGR127029</v>
      </c>
      <c r="B129" s="8" t="s">
        <v>139</v>
      </c>
      <c r="C129" s="9" t="str">
        <f>[1]SemiCountModelRU!B129</f>
        <v>FX</v>
      </c>
      <c r="D129" s="3">
        <f>[1]SemiCountModelRU!C129</f>
        <v>43480</v>
      </c>
      <c r="E129" s="3">
        <f>[1]SemiCountModelRU!D129</f>
        <v>47133</v>
      </c>
      <c r="F129" s="10">
        <v>2000000</v>
      </c>
      <c r="G129" s="11"/>
      <c r="H129" s="12">
        <v>4.5</v>
      </c>
      <c r="I129" s="13">
        <v>100.64319598892729</v>
      </c>
      <c r="J129" s="13">
        <v>100.69354276030744</v>
      </c>
      <c r="K129" s="14">
        <v>4.375</v>
      </c>
    </row>
    <row r="130" spans="1:11" x14ac:dyDescent="0.25">
      <c r="A130" s="8" t="str">
        <f>[1]SemiCountModelRU!A130</f>
        <v>BGRS85029</v>
      </c>
      <c r="B130" s="8" t="s">
        <v>140</v>
      </c>
      <c r="C130" s="9" t="str">
        <f>[1]SemiCountModelRU!B130</f>
        <v>FL</v>
      </c>
      <c r="D130" s="3">
        <f>[1]SemiCountModelRU!C130</f>
        <v>39832</v>
      </c>
      <c r="E130" s="3">
        <f>[1]SemiCountModelRU!D130</f>
        <v>47137</v>
      </c>
      <c r="F130" s="10">
        <v>15000000</v>
      </c>
      <c r="G130" s="11">
        <v>0.28125</v>
      </c>
      <c r="H130" s="12">
        <v>4.53125</v>
      </c>
      <c r="I130" s="13">
        <v>100.6420232629129</v>
      </c>
      <c r="J130" s="13">
        <v>100.69236944763671</v>
      </c>
      <c r="K130" s="14">
        <v>4.500092732802754</v>
      </c>
    </row>
    <row r="131" spans="1:11" x14ac:dyDescent="0.25">
      <c r="A131" s="8" t="str">
        <f>[1]SemiCountModelRU!A131</f>
        <v>BGR150129</v>
      </c>
      <c r="B131" s="8" t="s">
        <v>141</v>
      </c>
      <c r="C131" s="9" t="str">
        <f>[1]SemiCountModelRU!B131</f>
        <v>FX</v>
      </c>
      <c r="D131" s="3">
        <f>[1]SemiCountModelRU!C131</f>
        <v>44665</v>
      </c>
      <c r="E131" s="3">
        <f>[1]SemiCountModelRU!D131</f>
        <v>47192</v>
      </c>
      <c r="F131" s="10">
        <v>2993400</v>
      </c>
      <c r="G131" s="11"/>
      <c r="H131" s="12">
        <v>4.7</v>
      </c>
      <c r="I131" s="13">
        <v>99.95</v>
      </c>
      <c r="J131" s="13">
        <v>100</v>
      </c>
      <c r="K131" s="14">
        <v>4.7</v>
      </c>
    </row>
    <row r="132" spans="1:11" x14ac:dyDescent="0.25">
      <c r="A132" s="8" t="str">
        <f>[1]SemiCountModelRU!A132</f>
        <v>BGR129029</v>
      </c>
      <c r="B132" s="8" t="s">
        <v>142</v>
      </c>
      <c r="C132" s="9" t="str">
        <f>[1]SemiCountModelRU!B132</f>
        <v>FX</v>
      </c>
      <c r="D132" s="3">
        <f>[1]SemiCountModelRU!C132</f>
        <v>43570</v>
      </c>
      <c r="E132" s="3">
        <f>[1]SemiCountModelRU!D132</f>
        <v>47223</v>
      </c>
      <c r="F132" s="10">
        <v>2000000</v>
      </c>
      <c r="G132" s="11"/>
      <c r="H132" s="12">
        <v>4.59</v>
      </c>
      <c r="I132" s="13">
        <v>99.326600818665568</v>
      </c>
      <c r="J132" s="13">
        <v>99.376288963147132</v>
      </c>
      <c r="K132" s="14">
        <v>4.7</v>
      </c>
    </row>
    <row r="133" spans="1:11" x14ac:dyDescent="0.25">
      <c r="A133" s="8" t="str">
        <f>[1]SemiCountModelRU!A133</f>
        <v>BGRS87029</v>
      </c>
      <c r="B133" s="8" t="s">
        <v>143</v>
      </c>
      <c r="C133" s="9" t="str">
        <f>[1]SemiCountModelRU!B133</f>
        <v>FL</v>
      </c>
      <c r="D133" s="3">
        <f>[1]SemiCountModelRU!C133</f>
        <v>40294</v>
      </c>
      <c r="E133" s="3">
        <f>[1]SemiCountModelRU!D133</f>
        <v>47234</v>
      </c>
      <c r="F133" s="10">
        <v>15724300</v>
      </c>
      <c r="G133" s="11">
        <v>9.375E-2</v>
      </c>
      <c r="H133" s="12">
        <v>4.34375</v>
      </c>
      <c r="I133" s="13">
        <v>100.23253291978085</v>
      </c>
      <c r="J133" s="13">
        <v>100.2826742569093</v>
      </c>
      <c r="K133" s="14">
        <v>4.3315059477492177</v>
      </c>
    </row>
    <row r="134" spans="1:11" x14ac:dyDescent="0.25">
      <c r="A134" s="8" t="str">
        <f>[1]SemiCountModelRU!A134</f>
        <v>BGR153029</v>
      </c>
      <c r="B134" s="8" t="s">
        <v>144</v>
      </c>
      <c r="C134" s="9" t="str">
        <f>[1]SemiCountModelRU!B134</f>
        <v>FX</v>
      </c>
      <c r="D134" s="3">
        <f>[1]SemiCountModelRU!C134</f>
        <v>44727</v>
      </c>
      <c r="E134" s="3">
        <f>[1]SemiCountModelRU!D134</f>
        <v>47284</v>
      </c>
      <c r="F134" s="10">
        <v>0</v>
      </c>
      <c r="G134" s="11"/>
      <c r="H134" s="12">
        <v>4.7</v>
      </c>
      <c r="I134" s="13">
        <v>99.95</v>
      </c>
      <c r="J134" s="13">
        <v>100</v>
      </c>
      <c r="K134" s="14">
        <v>4.7</v>
      </c>
    </row>
    <row r="135" spans="1:11" x14ac:dyDescent="0.25">
      <c r="A135" s="8" t="str">
        <f>[1]SemiCountModelRU!A135</f>
        <v>BGR153129</v>
      </c>
      <c r="B135" s="8" t="s">
        <v>144</v>
      </c>
      <c r="C135" s="9" t="str">
        <f>[1]SemiCountModelRU!B135</f>
        <v>FX</v>
      </c>
      <c r="D135" s="3">
        <f>[1]SemiCountModelRU!C135</f>
        <v>44757</v>
      </c>
      <c r="E135" s="3">
        <f>[1]SemiCountModelRU!D135</f>
        <v>47284</v>
      </c>
      <c r="F135" s="10">
        <v>2000000</v>
      </c>
      <c r="G135" s="11"/>
      <c r="H135" s="12">
        <v>4.7</v>
      </c>
      <c r="I135" s="13">
        <v>99.95</v>
      </c>
      <c r="J135" s="13">
        <v>100</v>
      </c>
      <c r="K135" s="14">
        <v>4.7</v>
      </c>
    </row>
    <row r="136" spans="1:11" x14ac:dyDescent="0.25">
      <c r="A136" s="8" t="s">
        <v>145</v>
      </c>
      <c r="B136" s="8" t="s">
        <v>146</v>
      </c>
      <c r="C136" s="9" t="s">
        <v>21</v>
      </c>
      <c r="D136" s="3">
        <v>43725</v>
      </c>
      <c r="E136" s="3">
        <f>[1]SemiCountModelRU!D136</f>
        <v>47314</v>
      </c>
      <c r="F136" s="10">
        <v>4500000</v>
      </c>
      <c r="G136" s="11"/>
      <c r="H136" s="12">
        <v>4.68</v>
      </c>
      <c r="I136" s="13">
        <v>99.83306218205658</v>
      </c>
      <c r="J136" s="13">
        <v>99.883003683898522</v>
      </c>
      <c r="K136" s="14">
        <v>4.7</v>
      </c>
    </row>
    <row r="137" spans="1:11" x14ac:dyDescent="0.25">
      <c r="A137" s="8" t="str">
        <f>[1]SemiCountModelRU!A137</f>
        <v>BGRS94029</v>
      </c>
      <c r="B137" s="8" t="s">
        <v>147</v>
      </c>
      <c r="C137" s="9" t="str">
        <f>[1]SemiCountModelRU!B137</f>
        <v>FX</v>
      </c>
      <c r="D137" s="3">
        <f>[1]SemiCountModelRU!C137</f>
        <v>41106</v>
      </c>
      <c r="E137" s="3">
        <f>[1]SemiCountModelRU!D137</f>
        <v>47315</v>
      </c>
      <c r="F137" s="10">
        <v>20000000</v>
      </c>
      <c r="G137" s="11"/>
      <c r="H137" s="12">
        <v>4.3</v>
      </c>
      <c r="I137" s="13">
        <v>97.610458691584512</v>
      </c>
      <c r="J137" s="13">
        <v>97.659288335752379</v>
      </c>
      <c r="K137" s="14">
        <v>4.7</v>
      </c>
    </row>
    <row r="138" spans="1:11" x14ac:dyDescent="0.25">
      <c r="A138" s="8" t="str">
        <f>[1]SemiCountModelRU!A138</f>
        <v>BGRS88029</v>
      </c>
      <c r="B138" s="8" t="s">
        <v>148</v>
      </c>
      <c r="C138" s="9" t="str">
        <f>[1]SemiCountModelRU!B138</f>
        <v>FL</v>
      </c>
      <c r="D138" s="3">
        <f>[1]SemiCountModelRU!C138</f>
        <v>40385</v>
      </c>
      <c r="E138" s="3">
        <f>[1]SemiCountModelRU!D138</f>
        <v>47325</v>
      </c>
      <c r="F138" s="10">
        <v>20000000</v>
      </c>
      <c r="G138" s="11">
        <v>9.375E-2</v>
      </c>
      <c r="H138" s="12">
        <v>4.34375</v>
      </c>
      <c r="I138" s="13">
        <v>100.58961725930116</v>
      </c>
      <c r="J138" s="13">
        <v>100.63993722791511</v>
      </c>
      <c r="K138" s="14">
        <v>4.3161294806483124</v>
      </c>
    </row>
    <row r="139" spans="1:11" x14ac:dyDescent="0.25">
      <c r="A139" s="8" t="str">
        <f>[1]SemiCountModelRU!A139</f>
        <v>BGRS98029</v>
      </c>
      <c r="B139" s="8" t="s">
        <v>149</v>
      </c>
      <c r="C139" s="9" t="str">
        <f>[1]SemiCountModelRU!B139</f>
        <v>FL</v>
      </c>
      <c r="D139" s="3">
        <f>[1]SemiCountModelRU!C139</f>
        <v>41481</v>
      </c>
      <c r="E139" s="3">
        <f>[1]SemiCountModelRU!D139</f>
        <v>47325</v>
      </c>
      <c r="F139" s="10">
        <v>10000000</v>
      </c>
      <c r="G139" s="11">
        <v>4.6875E-2</v>
      </c>
      <c r="H139" s="12">
        <v>4.296875</v>
      </c>
      <c r="I139" s="13">
        <v>100.56885190346105</v>
      </c>
      <c r="J139" s="13">
        <v>100.61916148420315</v>
      </c>
      <c r="K139" s="14">
        <v>4.2704341167408701</v>
      </c>
    </row>
    <row r="140" spans="1:11" x14ac:dyDescent="0.25">
      <c r="A140" s="8" t="str">
        <f>[1]SemiCountModelRU!A140</f>
        <v>BGRS86029</v>
      </c>
      <c r="B140" s="8" t="s">
        <v>150</v>
      </c>
      <c r="C140" s="9" t="str">
        <f>[1]SemiCountModelRU!B140</f>
        <v>FL</v>
      </c>
      <c r="D140" s="3">
        <f>[1]SemiCountModelRU!C140</f>
        <v>40052</v>
      </c>
      <c r="E140" s="3">
        <f>[1]SemiCountModelRU!D140</f>
        <v>47357</v>
      </c>
      <c r="F140" s="10">
        <v>20000000</v>
      </c>
      <c r="G140" s="11">
        <v>0.140625</v>
      </c>
      <c r="H140" s="12">
        <v>4.390625</v>
      </c>
      <c r="I140" s="13">
        <v>99.998535590142438</v>
      </c>
      <c r="J140" s="13">
        <v>100.04855987007747</v>
      </c>
      <c r="K140" s="14">
        <v>4.3884939530380471</v>
      </c>
    </row>
    <row r="141" spans="1:11" x14ac:dyDescent="0.25">
      <c r="A141" s="8" t="str">
        <f>[1]SemiCountModelRU!A141</f>
        <v>BGRS84029</v>
      </c>
      <c r="B141" s="8" t="s">
        <v>151</v>
      </c>
      <c r="C141" s="9" t="str">
        <f>[1]SemiCountModelRU!B141</f>
        <v>FL</v>
      </c>
      <c r="D141" s="3">
        <f>[1]SemiCountModelRU!C141</f>
        <v>39713</v>
      </c>
      <c r="E141" s="3">
        <f>[1]SemiCountModelRU!D141</f>
        <v>47383</v>
      </c>
      <c r="F141" s="10">
        <v>15000000</v>
      </c>
      <c r="G141" s="11">
        <v>0.3125</v>
      </c>
      <c r="H141" s="12">
        <v>4.5625</v>
      </c>
      <c r="I141" s="13">
        <v>100.12150663441838</v>
      </c>
      <c r="J141" s="13">
        <v>100.17159243063369</v>
      </c>
      <c r="K141" s="14">
        <v>4.5546845061482042</v>
      </c>
    </row>
    <row r="142" spans="1:11" x14ac:dyDescent="0.25">
      <c r="A142" s="8" t="str">
        <f>[1]SemiCountModelRU!A142</f>
        <v>BGRS82029</v>
      </c>
      <c r="B142" s="8" t="s">
        <v>152</v>
      </c>
      <c r="C142" s="9" t="str">
        <f>[1]SemiCountModelRU!B142</f>
        <v>FL</v>
      </c>
      <c r="D142" s="3">
        <f>[1]SemiCountModelRU!C142</f>
        <v>39363</v>
      </c>
      <c r="E142" s="3">
        <f>[1]SemiCountModelRU!D142</f>
        <v>47399</v>
      </c>
      <c r="F142" s="10">
        <v>15000000</v>
      </c>
      <c r="G142" s="11">
        <v>0.375</v>
      </c>
      <c r="H142" s="12">
        <v>4.625</v>
      </c>
      <c r="I142" s="13">
        <v>100.20272237797647</v>
      </c>
      <c r="J142" s="13">
        <v>100.25284880237766</v>
      </c>
      <c r="K142" s="14">
        <v>4.6133352371033176</v>
      </c>
    </row>
    <row r="143" spans="1:11" x14ac:dyDescent="0.25">
      <c r="A143" s="8" t="s">
        <v>153</v>
      </c>
      <c r="B143" s="8" t="s">
        <v>154</v>
      </c>
      <c r="C143" s="9" t="s">
        <v>21</v>
      </c>
      <c r="D143" s="3">
        <f>[1]SemiCountModelRU!C143</f>
        <v>43753</v>
      </c>
      <c r="E143" s="3">
        <f>[1]SemiCountModelRU!D143</f>
        <v>47406</v>
      </c>
      <c r="F143" s="10">
        <v>7000000</v>
      </c>
      <c r="G143" s="11"/>
      <c r="H143" s="12">
        <v>4.8100000000000005</v>
      </c>
      <c r="I143" s="13">
        <v>100.61290266020215</v>
      </c>
      <c r="J143" s="13">
        <v>100.66323427734082</v>
      </c>
      <c r="K143" s="14">
        <v>4.7</v>
      </c>
    </row>
    <row r="144" spans="1:11" x14ac:dyDescent="0.25">
      <c r="A144" s="8" t="str">
        <f>[1]SemiCountModelRU!A144</f>
        <v>BGRS90029</v>
      </c>
      <c r="B144" s="8" t="s">
        <v>155</v>
      </c>
      <c r="C144" s="9" t="str">
        <f>[1]SemiCountModelRU!B144</f>
        <v>FL</v>
      </c>
      <c r="D144" s="3">
        <f>[1]SemiCountModelRU!C144</f>
        <v>40522</v>
      </c>
      <c r="E144" s="3">
        <f>[1]SemiCountModelRU!D144</f>
        <v>47462</v>
      </c>
      <c r="F144" s="10">
        <v>5000000</v>
      </c>
      <c r="G144" s="11">
        <v>0.14583299999999999</v>
      </c>
      <c r="H144" s="12">
        <v>4.3958329999999997</v>
      </c>
      <c r="I144" s="13">
        <v>100.42361624376521</v>
      </c>
      <c r="J144" s="13">
        <v>100.47385317035038</v>
      </c>
      <c r="K144" s="14">
        <v>4.3751014431057982</v>
      </c>
    </row>
    <row r="145" spans="1:11" x14ac:dyDescent="0.25">
      <c r="A145" s="8" t="str">
        <f>[1]SemiCountModelRU!A145</f>
        <v>BGR134130</v>
      </c>
      <c r="B145" s="8" t="s">
        <v>156</v>
      </c>
      <c r="C145" s="9" t="str">
        <f>[1]SemiCountModelRU!B145</f>
        <v>FX</v>
      </c>
      <c r="D145" s="3">
        <f>[1]SemiCountModelRU!C145</f>
        <v>43847</v>
      </c>
      <c r="E145" s="3">
        <f>[1]SemiCountModelRU!D145</f>
        <v>47500</v>
      </c>
      <c r="F145" s="10">
        <v>3500000</v>
      </c>
      <c r="G145" s="11"/>
      <c r="H145" s="12">
        <v>4.8499999999999996</v>
      </c>
      <c r="I145" s="13">
        <v>100.88114432532311</v>
      </c>
      <c r="J145" s="13">
        <v>100.93161013038829</v>
      </c>
      <c r="K145" s="14">
        <v>4.7</v>
      </c>
    </row>
    <row r="146" spans="1:11" x14ac:dyDescent="0.25">
      <c r="A146" s="8" t="str">
        <f>[1]SemiCountModelRU!A146</f>
        <v>BGRS85030</v>
      </c>
      <c r="B146" s="8" t="s">
        <v>157</v>
      </c>
      <c r="C146" s="9" t="str">
        <f>[1]SemiCountModelRU!B146</f>
        <v>FL</v>
      </c>
      <c r="D146" s="3">
        <f>[1]SemiCountModelRU!C146</f>
        <v>39832</v>
      </c>
      <c r="E146" s="3">
        <f>[1]SemiCountModelRU!D146</f>
        <v>47502</v>
      </c>
      <c r="F146" s="10">
        <v>17226000</v>
      </c>
      <c r="G146" s="11">
        <v>0.3125</v>
      </c>
      <c r="H146" s="12">
        <v>4.5625</v>
      </c>
      <c r="I146" s="13">
        <v>100.65527960089433</v>
      </c>
      <c r="J146" s="13">
        <v>100.70563241710288</v>
      </c>
      <c r="K146" s="14">
        <v>4.5305311038642051</v>
      </c>
    </row>
    <row r="147" spans="1:11" x14ac:dyDescent="0.25">
      <c r="A147" s="8" t="str">
        <f>[1]SemiCountModelRU!A147</f>
        <v>BGR136030</v>
      </c>
      <c r="B147" s="8" t="s">
        <v>158</v>
      </c>
      <c r="C147" s="9" t="str">
        <f>[1]SemiCountModelRU!B147</f>
        <v>FX</v>
      </c>
      <c r="D147" s="3">
        <f>[1]SemiCountModelRU!C147</f>
        <v>43942</v>
      </c>
      <c r="E147" s="3">
        <f>[1]SemiCountModelRU!D147</f>
        <v>47594</v>
      </c>
      <c r="F147" s="10">
        <v>2000000</v>
      </c>
      <c r="G147" s="11"/>
      <c r="H147" s="12">
        <v>4.76</v>
      </c>
      <c r="I147" s="13">
        <v>98.747906352752111</v>
      </c>
      <c r="J147" s="13">
        <v>98.797305005254728</v>
      </c>
      <c r="K147" s="14">
        <v>4.95</v>
      </c>
    </row>
    <row r="148" spans="1:11" x14ac:dyDescent="0.25">
      <c r="A148" s="8" t="str">
        <f>[1]SemiCountModelRU!A148</f>
        <v>BGRS87030</v>
      </c>
      <c r="B148" s="8" t="s">
        <v>159</v>
      </c>
      <c r="C148" s="9" t="str">
        <f>[1]SemiCountModelRU!B148</f>
        <v>FL</v>
      </c>
      <c r="D148" s="3">
        <f>[1]SemiCountModelRU!C148</f>
        <v>40294</v>
      </c>
      <c r="E148" s="3">
        <f>[1]SemiCountModelRU!D148</f>
        <v>47599</v>
      </c>
      <c r="F148" s="10">
        <v>29000000</v>
      </c>
      <c r="G148" s="11">
        <v>0.104167</v>
      </c>
      <c r="H148" s="12">
        <v>4.3541670000000003</v>
      </c>
      <c r="I148" s="13">
        <v>100.23456625110516</v>
      </c>
      <c r="J148" s="13">
        <v>100.28470860540786</v>
      </c>
      <c r="K148" s="14">
        <v>4.3418055060940786</v>
      </c>
    </row>
    <row r="149" spans="1:11" x14ac:dyDescent="0.25">
      <c r="A149" s="8" t="str">
        <f>[1]SemiCountModelRU!A149</f>
        <v>BGR138230</v>
      </c>
      <c r="B149" s="8" t="s">
        <v>160</v>
      </c>
      <c r="C149" s="9" t="str">
        <f>[1]SemiCountModelRU!B149</f>
        <v>FX</v>
      </c>
      <c r="D149" s="3">
        <f>[1]SemiCountModelRU!C149</f>
        <v>43997</v>
      </c>
      <c r="E149" s="3">
        <f>[1]SemiCountModelRU!D149</f>
        <v>47649</v>
      </c>
      <c r="F149" s="10">
        <f>1694500+8560500+717500</f>
        <v>10972500</v>
      </c>
      <c r="G149" s="11"/>
      <c r="H149" s="12">
        <v>5</v>
      </c>
      <c r="I149" s="13">
        <v>100.27142963450008</v>
      </c>
      <c r="J149" s="13">
        <v>100.32159042971493</v>
      </c>
      <c r="K149" s="14">
        <v>4.95</v>
      </c>
    </row>
    <row r="150" spans="1:11" x14ac:dyDescent="0.25">
      <c r="A150" s="8" t="str">
        <f>[1]SemiCountModelRU!A150</f>
        <v>BGRS94030</v>
      </c>
      <c r="B150" s="8" t="s">
        <v>161</v>
      </c>
      <c r="C150" s="9" t="str">
        <f>[1]SemiCountModelRU!B150</f>
        <v>FX</v>
      </c>
      <c r="D150" s="3">
        <f>[1]SemiCountModelRU!C150</f>
        <v>41106</v>
      </c>
      <c r="E150" s="3">
        <f>[1]SemiCountModelRU!D150</f>
        <v>47680</v>
      </c>
      <c r="F150" s="10">
        <v>20000000</v>
      </c>
      <c r="G150" s="11"/>
      <c r="H150" s="12">
        <v>4.3250000000000002</v>
      </c>
      <c r="I150" s="13">
        <v>95.896479842940025</v>
      </c>
      <c r="J150" s="13">
        <v>95.944452068974513</v>
      </c>
      <c r="K150" s="14">
        <v>4.95</v>
      </c>
    </row>
    <row r="151" spans="1:11" x14ac:dyDescent="0.25">
      <c r="A151" s="8" t="str">
        <f>[1]SemiCountModelRU!A151</f>
        <v>BGRS86030</v>
      </c>
      <c r="B151" s="8" t="s">
        <v>162</v>
      </c>
      <c r="C151" s="9" t="str">
        <f>[1]SemiCountModelRU!B151</f>
        <v>FL</v>
      </c>
      <c r="D151" s="3">
        <f>[1]SemiCountModelRU!C151</f>
        <v>40052</v>
      </c>
      <c r="E151" s="3">
        <f>[1]SemiCountModelRU!D151</f>
        <v>47722</v>
      </c>
      <c r="F151" s="10">
        <v>15000000</v>
      </c>
      <c r="G151" s="11">
        <v>0.15625</v>
      </c>
      <c r="H151" s="12">
        <v>4.40625</v>
      </c>
      <c r="I151" s="13">
        <v>99.99904510093134</v>
      </c>
      <c r="J151" s="13">
        <v>100.04906963574921</v>
      </c>
      <c r="K151" s="14">
        <v>4.4040889296041721</v>
      </c>
    </row>
    <row r="152" spans="1:11" x14ac:dyDescent="0.25">
      <c r="A152" s="8" t="str">
        <f>[1]SemiCountModelRU!A152</f>
        <v>BGR139130</v>
      </c>
      <c r="B152" s="8" t="s">
        <v>163</v>
      </c>
      <c r="C152" s="9" t="str">
        <f>[1]SemiCountModelRU!B152</f>
        <v>FX</v>
      </c>
      <c r="D152" s="3">
        <f>[1]SemiCountModelRU!C152</f>
        <v>44089</v>
      </c>
      <c r="E152" s="3">
        <f>[1]SemiCountModelRU!D152</f>
        <v>47741</v>
      </c>
      <c r="F152" s="10">
        <v>1602300</v>
      </c>
      <c r="G152" s="11"/>
      <c r="H152" s="12">
        <v>5</v>
      </c>
      <c r="I152" s="13">
        <v>100.27985910408951</v>
      </c>
      <c r="J152" s="13">
        <v>100.33002411614758</v>
      </c>
      <c r="K152" s="14">
        <v>4.95</v>
      </c>
    </row>
    <row r="153" spans="1:11" x14ac:dyDescent="0.25">
      <c r="A153" s="8" t="str">
        <f>[1]SemiCountModelRU!A153</f>
        <v>BGRS84030</v>
      </c>
      <c r="B153" s="8" t="s">
        <v>164</v>
      </c>
      <c r="C153" s="9" t="str">
        <f>[1]SemiCountModelRU!B153</f>
        <v>FL</v>
      </c>
      <c r="D153" s="3">
        <f>[1]SemiCountModelRU!C153</f>
        <v>39713</v>
      </c>
      <c r="E153" s="3">
        <f>[1]SemiCountModelRU!D153</f>
        <v>47748</v>
      </c>
      <c r="F153" s="10">
        <v>15000000</v>
      </c>
      <c r="G153" s="11">
        <v>0.34375</v>
      </c>
      <c r="H153" s="12">
        <v>4.59375</v>
      </c>
      <c r="I153" s="13">
        <v>100.12473024943436</v>
      </c>
      <c r="J153" s="13">
        <v>100.17481765826349</v>
      </c>
      <c r="K153" s="14">
        <v>4.5857333283811155</v>
      </c>
    </row>
    <row r="154" spans="1:11" x14ac:dyDescent="0.25">
      <c r="A154" s="20" t="str">
        <f>[1]SemiCountModelRU!A154</f>
        <v>BGRS95030</v>
      </c>
      <c r="B154" s="20" t="s">
        <v>165</v>
      </c>
      <c r="C154" s="15" t="str">
        <f>[1]SemiCountModelRU!B154</f>
        <v>FL</v>
      </c>
      <c r="D154" s="16">
        <f>[1]SemiCountModelRU!C154</f>
        <v>41177</v>
      </c>
      <c r="E154" s="3">
        <f>[1]SemiCountModelRU!D154</f>
        <v>47751</v>
      </c>
      <c r="F154" s="10">
        <v>15000000</v>
      </c>
      <c r="G154" s="11">
        <v>5.4688000000000001E-2</v>
      </c>
      <c r="H154" s="12">
        <v>4.3046879999999996</v>
      </c>
      <c r="I154" s="13">
        <v>100.10633378365327</v>
      </c>
      <c r="J154" s="13">
        <v>100.15641198964809</v>
      </c>
      <c r="K154" s="14">
        <v>4.2979654666991474</v>
      </c>
    </row>
    <row r="155" spans="1:11" x14ac:dyDescent="0.25">
      <c r="A155" s="8" t="str">
        <f>[1]SemiCountModelRU!A155</f>
        <v>BGRS89030</v>
      </c>
      <c r="B155" s="8" t="s">
        <v>166</v>
      </c>
      <c r="C155" s="9" t="str">
        <f>[1]SemiCountModelRU!B155</f>
        <v>FL</v>
      </c>
      <c r="D155" s="3">
        <f>[1]SemiCountModelRU!C155</f>
        <v>40470</v>
      </c>
      <c r="E155" s="3">
        <f>[1]SemiCountModelRU!D155</f>
        <v>47775</v>
      </c>
      <c r="F155" s="10">
        <v>30000000</v>
      </c>
      <c r="G155" s="11">
        <v>0.15625</v>
      </c>
      <c r="H155" s="12">
        <v>4.40625</v>
      </c>
      <c r="I155" s="13">
        <v>100.21615127833304</v>
      </c>
      <c r="J155" s="13">
        <v>100.26628442054331</v>
      </c>
      <c r="K155" s="14">
        <v>4.3945480033138775</v>
      </c>
    </row>
    <row r="156" spans="1:11" x14ac:dyDescent="0.25">
      <c r="A156" s="8" t="str">
        <f>[1]SemiCountModelRU!A156</f>
        <v>BGR141230</v>
      </c>
      <c r="B156" s="8" t="s">
        <v>167</v>
      </c>
      <c r="C156" s="9" t="str">
        <f>[1]SemiCountModelRU!B156</f>
        <v>FX</v>
      </c>
      <c r="D156" s="3">
        <f>[1]SemiCountModelRU!C156</f>
        <v>44214</v>
      </c>
      <c r="E156" s="3">
        <f>[1]SemiCountModelRU!D156</f>
        <v>47804</v>
      </c>
      <c r="F156" s="10">
        <v>7554600</v>
      </c>
      <c r="G156" s="11"/>
      <c r="H156" s="12">
        <v>5.35</v>
      </c>
      <c r="I156" s="13">
        <v>102.63457454952136</v>
      </c>
      <c r="J156" s="13">
        <v>102.68591750827549</v>
      </c>
      <c r="K156" s="14">
        <v>4.95</v>
      </c>
    </row>
    <row r="157" spans="1:11" x14ac:dyDescent="0.25">
      <c r="A157" s="8" t="str">
        <f>[1]SemiCountModelRU!A157</f>
        <v>BGRS83030</v>
      </c>
      <c r="B157" s="8" t="s">
        <v>168</v>
      </c>
      <c r="C157" s="9" t="str">
        <f>[1]SemiCountModelRU!B157</f>
        <v>FL</v>
      </c>
      <c r="D157" s="3">
        <f>[1]SemiCountModelRU!C157</f>
        <v>39414</v>
      </c>
      <c r="E157" s="3">
        <f>[1]SemiCountModelRU!D157</f>
        <v>47815</v>
      </c>
      <c r="F157" s="10">
        <v>5000000</v>
      </c>
      <c r="G157" s="11">
        <v>0.40625</v>
      </c>
      <c r="H157" s="12">
        <v>4.65625</v>
      </c>
      <c r="I157" s="13">
        <v>100.449273482712</v>
      </c>
      <c r="J157" s="13">
        <v>100.49952324433416</v>
      </c>
      <c r="K157" s="14">
        <v>4.6331065558189151</v>
      </c>
    </row>
    <row r="158" spans="1:11" x14ac:dyDescent="0.25">
      <c r="A158" s="8" t="str">
        <f>[1]SemiCountModelRU!A158</f>
        <v>BGRS85031</v>
      </c>
      <c r="B158" s="8" t="s">
        <v>169</v>
      </c>
      <c r="C158" s="9" t="str">
        <f>[1]SemiCountModelRU!B158</f>
        <v>FL</v>
      </c>
      <c r="D158" s="3">
        <f>[1]SemiCountModelRU!C158</f>
        <v>39832</v>
      </c>
      <c r="E158" s="3">
        <f>[1]SemiCountModelRU!D158</f>
        <v>47867</v>
      </c>
      <c r="F158" s="10">
        <v>20000000</v>
      </c>
      <c r="G158" s="11">
        <v>0.34375</v>
      </c>
      <c r="H158" s="12">
        <v>4.59375</v>
      </c>
      <c r="I158" s="13">
        <v>100.66853593887578</v>
      </c>
      <c r="J158" s="13">
        <v>100.71889538656906</v>
      </c>
      <c r="K158" s="14">
        <v>4.5609614584917102</v>
      </c>
    </row>
    <row r="159" spans="1:11" x14ac:dyDescent="0.25">
      <c r="A159" s="8" t="str">
        <f>[1]SemiCountModelRU!A159</f>
        <v>BGR142231</v>
      </c>
      <c r="B159" s="8" t="s">
        <v>170</v>
      </c>
      <c r="C159" s="9" t="str">
        <f>[1]SemiCountModelRU!B159</f>
        <v>FX</v>
      </c>
      <c r="D159" s="3">
        <f>[1]SemiCountModelRU!C159</f>
        <v>44270</v>
      </c>
      <c r="E159" s="3">
        <f>[1]SemiCountModelRU!D159</f>
        <v>47894</v>
      </c>
      <c r="F159" s="10">
        <f>1536600+2501100+7326400</f>
        <v>11364100</v>
      </c>
      <c r="G159" s="11"/>
      <c r="H159" s="12">
        <v>5.4</v>
      </c>
      <c r="I159" s="13">
        <v>101.31057998024963</v>
      </c>
      <c r="J159" s="13">
        <v>101.36126061055489</v>
      </c>
      <c r="K159" s="14">
        <v>5.2</v>
      </c>
    </row>
    <row r="160" spans="1:11" x14ac:dyDescent="0.25">
      <c r="A160" s="8" t="str">
        <f>[1]SemiCountModelRU!A160</f>
        <v>BGRS97031</v>
      </c>
      <c r="B160" s="8" t="s">
        <v>171</v>
      </c>
      <c r="C160" s="9" t="str">
        <f>[1]SemiCountModelRU!B160</f>
        <v>FL</v>
      </c>
      <c r="D160" s="3">
        <f>[1]SemiCountModelRU!C160</f>
        <v>41381</v>
      </c>
      <c r="E160" s="3">
        <f>[1]SemiCountModelRU!D160</f>
        <v>47955</v>
      </c>
      <c r="F160" s="10">
        <v>10000000</v>
      </c>
      <c r="G160" s="11">
        <v>5.4688000000000001E-2</v>
      </c>
      <c r="H160" s="12">
        <v>4.3046879999999996</v>
      </c>
      <c r="I160" s="13">
        <v>100.1906299520621</v>
      </c>
      <c r="J160" s="13">
        <v>100.2407503272257</v>
      </c>
      <c r="K160" s="14">
        <v>4.294349339911947</v>
      </c>
    </row>
    <row r="161" spans="1:11" x14ac:dyDescent="0.25">
      <c r="A161" s="8" t="str">
        <f>[1]SemiCountModelRU!A161</f>
        <v>BGR145231</v>
      </c>
      <c r="B161" s="8" t="s">
        <v>172</v>
      </c>
      <c r="C161" s="9" t="str">
        <f>[1]SemiCountModelRU!B161</f>
        <v>FX</v>
      </c>
      <c r="D161" s="3">
        <f>[1]SemiCountModelRU!C161</f>
        <v>44393</v>
      </c>
      <c r="E161" s="3">
        <f>[1]SemiCountModelRU!D161</f>
        <v>47985</v>
      </c>
      <c r="F161" s="10">
        <v>4712500</v>
      </c>
      <c r="G161" s="11"/>
      <c r="H161" s="12">
        <v>5.45</v>
      </c>
      <c r="I161" s="13">
        <v>101.69020619616873</v>
      </c>
      <c r="J161" s="13">
        <v>101.74107673453599</v>
      </c>
      <c r="K161" s="14">
        <v>5.2</v>
      </c>
    </row>
    <row r="162" spans="1:11" x14ac:dyDescent="0.25">
      <c r="A162" s="8" t="str">
        <f>[1]SemiCountModelRU!A162</f>
        <v>BGRS94031</v>
      </c>
      <c r="B162" s="8" t="s">
        <v>173</v>
      </c>
      <c r="C162" s="9" t="str">
        <f>[1]SemiCountModelRU!B162</f>
        <v>FX</v>
      </c>
      <c r="D162" s="3">
        <f>[1]SemiCountModelRU!C162</f>
        <v>41106</v>
      </c>
      <c r="E162" s="3">
        <f>[1]SemiCountModelRU!D162</f>
        <v>48045</v>
      </c>
      <c r="F162" s="10">
        <v>40000000</v>
      </c>
      <c r="G162" s="11"/>
      <c r="H162" s="12">
        <v>4.3499999999999996</v>
      </c>
      <c r="I162" s="13">
        <v>93.945726780397152</v>
      </c>
      <c r="J162" s="13">
        <v>93.992723141968128</v>
      </c>
      <c r="K162" s="14">
        <v>5.2</v>
      </c>
    </row>
    <row r="163" spans="1:11" x14ac:dyDescent="0.25">
      <c r="A163" s="8" t="str">
        <f>[1]SemiCountModelRU!A163</f>
        <v>BGRS88031</v>
      </c>
      <c r="B163" s="8" t="s">
        <v>174</v>
      </c>
      <c r="C163" s="9" t="str">
        <f>[1]SemiCountModelRU!B163</f>
        <v>FL</v>
      </c>
      <c r="D163" s="3">
        <f>[1]SemiCountModelRU!C163</f>
        <v>40385</v>
      </c>
      <c r="E163" s="3">
        <f>[1]SemiCountModelRU!D163</f>
        <v>48055</v>
      </c>
      <c r="F163" s="10">
        <v>15000000</v>
      </c>
      <c r="G163" s="11">
        <v>0.114583</v>
      </c>
      <c r="H163" s="12">
        <v>4.3645829999999997</v>
      </c>
      <c r="I163" s="13">
        <v>100.59884615867644</v>
      </c>
      <c r="J163" s="13">
        <v>100.64917074404846</v>
      </c>
      <c r="K163" s="14">
        <v>4.3364321511392925</v>
      </c>
    </row>
    <row r="164" spans="1:11" x14ac:dyDescent="0.25">
      <c r="A164" s="8" t="str">
        <f>[1]SemiCountModelRU!A164</f>
        <v>BGRS98031</v>
      </c>
      <c r="B164" s="8" t="s">
        <v>175</v>
      </c>
      <c r="C164" s="9" t="str">
        <f>[1]SemiCountModelRU!B164</f>
        <v>FL</v>
      </c>
      <c r="D164" s="3">
        <f>[1]SemiCountModelRU!C164</f>
        <v>41481</v>
      </c>
      <c r="E164" s="3">
        <f>[1]SemiCountModelRU!D164</f>
        <v>48055</v>
      </c>
      <c r="F164" s="10">
        <v>10000000</v>
      </c>
      <c r="G164" s="11">
        <v>5.4688000000000001E-2</v>
      </c>
      <c r="H164" s="12">
        <v>4.3046879999999996</v>
      </c>
      <c r="I164" s="13">
        <v>100.57231301759818</v>
      </c>
      <c r="J164" s="13">
        <v>100.62262432976306</v>
      </c>
      <c r="K164" s="14">
        <v>4.2780518085997885</v>
      </c>
    </row>
    <row r="165" spans="1:11" x14ac:dyDescent="0.25">
      <c r="A165" s="8" t="str">
        <f>[1]SemiCountModelRU!A165</f>
        <v>BGR146231</v>
      </c>
      <c r="B165" s="8" t="s">
        <v>176</v>
      </c>
      <c r="C165" s="9" t="str">
        <f>[1]SemiCountModelRU!B165</f>
        <v>FX</v>
      </c>
      <c r="D165" s="3">
        <f>[1]SemiCountModelRU!C165</f>
        <v>44425</v>
      </c>
      <c r="E165" s="3">
        <f>[1]SemiCountModelRU!D165</f>
        <v>48077</v>
      </c>
      <c r="F165" s="10">
        <f>803200+4203800+681900</f>
        <v>5688900</v>
      </c>
      <c r="G165" s="11"/>
      <c r="H165" s="12">
        <v>5.45</v>
      </c>
      <c r="I165" s="13">
        <v>101.72961090506122</v>
      </c>
      <c r="J165" s="13">
        <v>101.78050115563903</v>
      </c>
      <c r="K165" s="14">
        <v>5.2</v>
      </c>
    </row>
    <row r="166" spans="1:11" x14ac:dyDescent="0.25">
      <c r="A166" s="8" t="str">
        <f>[1]SemiCountModelRU!A166</f>
        <v>BGRS86031</v>
      </c>
      <c r="B166" s="8" t="s">
        <v>177</v>
      </c>
      <c r="C166" s="9" t="str">
        <f>[1]SemiCountModelRU!B166</f>
        <v>FL</v>
      </c>
      <c r="D166" s="3">
        <f>[1]SemiCountModelRU!C166</f>
        <v>40052</v>
      </c>
      <c r="E166" s="3">
        <f>[1]SemiCountModelRU!D166</f>
        <v>48087</v>
      </c>
      <c r="F166" s="10">
        <v>15000000</v>
      </c>
      <c r="G166" s="11">
        <v>0.171875</v>
      </c>
      <c r="H166" s="12">
        <v>4.421875</v>
      </c>
      <c r="I166" s="13">
        <v>99.999554611720242</v>
      </c>
      <c r="J166" s="13">
        <v>100.04957940142094</v>
      </c>
      <c r="K166" s="14">
        <v>4.419683747253413</v>
      </c>
    </row>
    <row r="167" spans="1:11" x14ac:dyDescent="0.25">
      <c r="A167" s="8" t="str">
        <f>[1]SemiCountModelRU!A167</f>
        <v>BGRS84031</v>
      </c>
      <c r="B167" s="8" t="s">
        <v>178</v>
      </c>
      <c r="C167" s="9" t="str">
        <f>[1]SemiCountModelRU!B167</f>
        <v>FL</v>
      </c>
      <c r="D167" s="3">
        <f>[1]SemiCountModelRU!C167</f>
        <v>39713</v>
      </c>
      <c r="E167" s="3">
        <f>[1]SemiCountModelRU!D167</f>
        <v>48113</v>
      </c>
      <c r="F167" s="10">
        <v>20000000</v>
      </c>
      <c r="G167" s="11">
        <v>0.375</v>
      </c>
      <c r="H167" s="12">
        <v>4.625</v>
      </c>
      <c r="I167" s="13">
        <v>100.12795386445035</v>
      </c>
      <c r="J167" s="13">
        <v>100.17804288589329</v>
      </c>
      <c r="K167" s="14">
        <v>4.6167801513831286</v>
      </c>
    </row>
    <row r="168" spans="1:11" x14ac:dyDescent="0.25">
      <c r="A168" s="8" t="str">
        <f>[1]SemiCountModelRU!A168</f>
        <v>BGRS99031</v>
      </c>
      <c r="B168" s="8" t="s">
        <v>179</v>
      </c>
      <c r="C168" s="9" t="str">
        <f>[1]SemiCountModelRU!B168</f>
        <v>FL</v>
      </c>
      <c r="D168" s="3">
        <f>[1]SemiCountModelRU!C168</f>
        <v>41540</v>
      </c>
      <c r="E168" s="3">
        <f>[1]SemiCountModelRU!D168</f>
        <v>48114</v>
      </c>
      <c r="F168" s="10">
        <v>5000000</v>
      </c>
      <c r="G168" s="11">
        <v>5.4688000000000001E-2</v>
      </c>
      <c r="H168" s="12">
        <v>4.3046879999999996</v>
      </c>
      <c r="I168" s="13">
        <v>100.0987194696139</v>
      </c>
      <c r="J168" s="13">
        <v>100.14879386654717</v>
      </c>
      <c r="K168" s="14">
        <v>4.2982924045357871</v>
      </c>
    </row>
    <row r="169" spans="1:11" x14ac:dyDescent="0.25">
      <c r="A169" s="8" t="str">
        <f>[1]SemiCountModelRU!A169</f>
        <v>BGRS96031</v>
      </c>
      <c r="B169" s="8" t="s">
        <v>180</v>
      </c>
      <c r="C169" s="9" t="str">
        <f>[1]SemiCountModelRU!B169</f>
        <v>FL</v>
      </c>
      <c r="D169" s="3">
        <f>[1]SemiCountModelRU!C169</f>
        <v>41211</v>
      </c>
      <c r="E169" s="3">
        <f>[1]SemiCountModelRU!D169</f>
        <v>48150</v>
      </c>
      <c r="F169" s="10">
        <v>15000000</v>
      </c>
      <c r="G169" s="11">
        <v>5.8594E-2</v>
      </c>
      <c r="H169" s="12">
        <v>4.3085940000000003</v>
      </c>
      <c r="I169" s="13">
        <v>100.23712307462402</v>
      </c>
      <c r="J169" s="13">
        <v>100.28726670797801</v>
      </c>
      <c r="K169" s="14">
        <v>4.2962522974586612</v>
      </c>
    </row>
    <row r="170" spans="1:11" x14ac:dyDescent="0.25">
      <c r="A170" s="8" t="str">
        <f>[1]SemiCountModelRU!A170</f>
        <v>BGR148231</v>
      </c>
      <c r="B170" s="19" t="s">
        <v>181</v>
      </c>
      <c r="C170" s="9" t="str">
        <f>[1]SemiCountModelRU!B170</f>
        <v>FX</v>
      </c>
      <c r="D170" s="3">
        <f>[1]SemiCountModelRU!C170</f>
        <v>44516</v>
      </c>
      <c r="E170" s="3">
        <f>[1]SemiCountModelRU!D170</f>
        <v>48168</v>
      </c>
      <c r="F170" s="10">
        <v>3783400</v>
      </c>
      <c r="G170" s="11"/>
      <c r="H170" s="12">
        <v>5.45</v>
      </c>
      <c r="I170" s="13">
        <v>101.76808892117474</v>
      </c>
      <c r="J170" s="13">
        <v>101.81899842038493</v>
      </c>
      <c r="K170" s="14">
        <v>5.2</v>
      </c>
    </row>
    <row r="171" spans="1:11" x14ac:dyDescent="0.25">
      <c r="A171" s="8" t="str">
        <f>[1]SemiCountModelRU!A171</f>
        <v>BGRS85032</v>
      </c>
      <c r="B171" s="8" t="s">
        <v>182</v>
      </c>
      <c r="C171" s="9" t="str">
        <f>[1]SemiCountModelRU!B171</f>
        <v>FL</v>
      </c>
      <c r="D171" s="3">
        <f>[1]SemiCountModelRU!C171</f>
        <v>39832</v>
      </c>
      <c r="E171" s="3">
        <f>[1]SemiCountModelRU!D171</f>
        <v>48232</v>
      </c>
      <c r="F171" s="10">
        <v>20000000</v>
      </c>
      <c r="G171" s="11">
        <v>0.375</v>
      </c>
      <c r="H171" s="12">
        <v>4.625</v>
      </c>
      <c r="I171" s="13">
        <v>100.68179227685721</v>
      </c>
      <c r="J171" s="13">
        <v>100.73215835603523</v>
      </c>
      <c r="K171" s="14">
        <v>4.5913837998517373</v>
      </c>
    </row>
    <row r="172" spans="1:11" x14ac:dyDescent="0.25">
      <c r="A172" s="8" t="str">
        <f>[1]SemiCountModelRU!A172</f>
        <v>BGR150132</v>
      </c>
      <c r="B172" s="8" t="s">
        <v>183</v>
      </c>
      <c r="C172" s="9" t="str">
        <f>[1]SemiCountModelRU!B172</f>
        <v>FX</v>
      </c>
      <c r="D172" s="3">
        <f>[1]SemiCountModelRU!C172</f>
        <v>44665</v>
      </c>
      <c r="E172" s="3">
        <f>[1]SemiCountModelRU!D172</f>
        <v>48288</v>
      </c>
      <c r="F172" s="10">
        <v>2173500</v>
      </c>
      <c r="G172" s="11"/>
      <c r="H172" s="12">
        <v>5.45</v>
      </c>
      <c r="I172" s="13">
        <v>99.95</v>
      </c>
      <c r="J172" s="13">
        <v>100</v>
      </c>
      <c r="K172" s="14">
        <v>5.45</v>
      </c>
    </row>
    <row r="173" spans="1:11" x14ac:dyDescent="0.25">
      <c r="A173" s="8" t="str">
        <f>[1]SemiCountModelRU!A173</f>
        <v>BGR153032</v>
      </c>
      <c r="B173" s="8" t="s">
        <v>184</v>
      </c>
      <c r="C173" s="9" t="str">
        <f>[1]SemiCountModelRU!B173</f>
        <v>FX</v>
      </c>
      <c r="D173" s="3">
        <f>[1]SemiCountModelRU!C173</f>
        <v>44727</v>
      </c>
      <c r="E173" s="3">
        <f>[1]SemiCountModelRU!D173</f>
        <v>413622</v>
      </c>
      <c r="F173" s="10">
        <v>52800</v>
      </c>
      <c r="G173" s="11"/>
      <c r="H173" s="12">
        <v>5.45</v>
      </c>
      <c r="I173" s="13">
        <v>99.95</v>
      </c>
      <c r="J173" s="13">
        <v>100</v>
      </c>
      <c r="K173" s="14">
        <v>5.45</v>
      </c>
    </row>
    <row r="174" spans="1:11" x14ac:dyDescent="0.25">
      <c r="A174" s="8" t="str">
        <f>[1]SemiCountModelRU!A174</f>
        <v>BGR153132</v>
      </c>
      <c r="B174" s="8" t="s">
        <v>184</v>
      </c>
      <c r="C174" s="9" t="str">
        <f>[1]SemiCountModelRU!B174</f>
        <v>FX</v>
      </c>
      <c r="D174" s="3">
        <f>[1]SemiCountModelRU!C174</f>
        <v>44757</v>
      </c>
      <c r="E174" s="3">
        <f>[1]SemiCountModelRU!D174</f>
        <v>413622</v>
      </c>
      <c r="F174" s="10">
        <v>3729100</v>
      </c>
      <c r="G174" s="11"/>
      <c r="H174" s="12">
        <v>5.45</v>
      </c>
      <c r="I174" s="13">
        <v>99.95</v>
      </c>
      <c r="J174" s="13">
        <v>100</v>
      </c>
      <c r="K174" s="14">
        <v>5.45</v>
      </c>
    </row>
    <row r="175" spans="1:11" x14ac:dyDescent="0.25">
      <c r="A175" s="8" t="str">
        <f>[1]SemiCountModelRU!A175</f>
        <v>BGRS97032</v>
      </c>
      <c r="B175" s="8" t="s">
        <v>185</v>
      </c>
      <c r="C175" s="9" t="str">
        <f>[1]SemiCountModelRU!B175</f>
        <v>FL</v>
      </c>
      <c r="D175" s="3">
        <f>[1]SemiCountModelRU!C175</f>
        <v>41381</v>
      </c>
      <c r="E175" s="3">
        <f>[1]SemiCountModelRU!D175</f>
        <v>48321</v>
      </c>
      <c r="F175" s="10">
        <v>10000000</v>
      </c>
      <c r="G175" s="11">
        <v>5.8594E-2</v>
      </c>
      <c r="H175" s="12">
        <v>4.3085940000000003</v>
      </c>
      <c r="I175" s="13">
        <v>100.19129731119378</v>
      </c>
      <c r="J175" s="13">
        <v>100.24141802020388</v>
      </c>
      <c r="K175" s="14">
        <v>4.2982173288207006</v>
      </c>
    </row>
    <row r="176" spans="1:11" x14ac:dyDescent="0.25">
      <c r="A176" s="8" t="str">
        <f>[1]SemiCountModelRU!A176</f>
        <v>BGRS91032</v>
      </c>
      <c r="B176" s="8" t="s">
        <v>186</v>
      </c>
      <c r="C176" s="9" t="str">
        <f>[1]SemiCountModelRU!B176</f>
        <v>FL</v>
      </c>
      <c r="D176" s="3">
        <f>[1]SemiCountModelRU!C176</f>
        <v>40770</v>
      </c>
      <c r="E176" s="3">
        <f>[1]SemiCountModelRU!D176</f>
        <v>48441</v>
      </c>
      <c r="F176" s="10">
        <v>25000000</v>
      </c>
      <c r="G176" s="11">
        <v>0.125</v>
      </c>
      <c r="H176" s="12">
        <v>4.375</v>
      </c>
      <c r="I176" s="13">
        <v>99.95</v>
      </c>
      <c r="J176" s="13">
        <v>100</v>
      </c>
      <c r="K176" s="14">
        <v>4.375</v>
      </c>
    </row>
    <row r="177" spans="1:11" x14ac:dyDescent="0.25">
      <c r="A177" s="8" t="str">
        <f>[1]SemiCountModelRU!A177</f>
        <v>BGRS86032</v>
      </c>
      <c r="B177" s="8" t="s">
        <v>187</v>
      </c>
      <c r="C177" s="9" t="str">
        <f>[1]SemiCountModelRU!B177</f>
        <v>FL</v>
      </c>
      <c r="D177" s="3">
        <f>[1]SemiCountModelRU!C177</f>
        <v>40052</v>
      </c>
      <c r="E177" s="3">
        <f>[1]SemiCountModelRU!D177</f>
        <v>48453</v>
      </c>
      <c r="F177" s="10">
        <v>20000000</v>
      </c>
      <c r="G177" s="11">
        <v>0.1875</v>
      </c>
      <c r="H177" s="12">
        <v>4.4375</v>
      </c>
      <c r="I177" s="13">
        <v>100.00006412250916</v>
      </c>
      <c r="J177" s="13">
        <v>100.05008916709269</v>
      </c>
      <c r="K177" s="14">
        <v>4.435278405988198</v>
      </c>
    </row>
    <row r="178" spans="1:11" x14ac:dyDescent="0.25">
      <c r="A178" s="8" t="str">
        <f>[1]SemiCountModelRU!A178</f>
        <v>BGRS84032</v>
      </c>
      <c r="B178" s="8" t="s">
        <v>188</v>
      </c>
      <c r="C178" s="9" t="str">
        <f>[1]SemiCountModelRU!B178</f>
        <v>FL</v>
      </c>
      <c r="D178" s="3">
        <f>[1]SemiCountModelRU!C178</f>
        <v>39713</v>
      </c>
      <c r="E178" s="3">
        <f>[1]SemiCountModelRU!D178</f>
        <v>48479</v>
      </c>
      <c r="F178" s="10">
        <v>20000000</v>
      </c>
      <c r="G178" s="11">
        <v>0.40625</v>
      </c>
      <c r="H178" s="12">
        <v>4.65625</v>
      </c>
      <c r="I178" s="13">
        <v>100.13117747946633</v>
      </c>
      <c r="J178" s="13">
        <v>100.18126811352309</v>
      </c>
      <c r="K178" s="14">
        <v>4.6478249753473326</v>
      </c>
    </row>
    <row r="179" spans="1:11" x14ac:dyDescent="0.25">
      <c r="A179" s="8" t="str">
        <f>[1]SemiCountModelRU!A179</f>
        <v>BGRS99032</v>
      </c>
      <c r="B179" s="8" t="s">
        <v>189</v>
      </c>
      <c r="C179" s="9" t="str">
        <f>[1]SemiCountModelRU!B179</f>
        <v>FL</v>
      </c>
      <c r="D179" s="3">
        <f>[1]SemiCountModelRU!C179</f>
        <v>41540</v>
      </c>
      <c r="E179" s="3">
        <f>[1]SemiCountModelRU!D179</f>
        <v>48480</v>
      </c>
      <c r="F179" s="10">
        <v>15000000</v>
      </c>
      <c r="G179" s="11">
        <v>5.8594E-2</v>
      </c>
      <c r="H179" s="12">
        <v>4.3085940000000003</v>
      </c>
      <c r="I179" s="13">
        <v>100.09913298271931</v>
      </c>
      <c r="J179" s="13">
        <v>100.14920758651256</v>
      </c>
      <c r="K179" s="14">
        <v>4.3021748287704407</v>
      </c>
    </row>
    <row r="180" spans="1:11" x14ac:dyDescent="0.25">
      <c r="A180" s="8" t="str">
        <f>[1]SemiCountModelRU!A180</f>
        <v>BGRS95032</v>
      </c>
      <c r="B180" s="8" t="s">
        <v>190</v>
      </c>
      <c r="C180" s="9" t="str">
        <f>[1]SemiCountModelRU!B180</f>
        <v>FL</v>
      </c>
      <c r="D180" s="3">
        <f>[1]SemiCountModelRU!C180</f>
        <v>41177</v>
      </c>
      <c r="E180" s="3">
        <f>[1]SemiCountModelRU!D180</f>
        <v>48482</v>
      </c>
      <c r="F180" s="10">
        <v>30000000</v>
      </c>
      <c r="G180" s="11">
        <v>6.25E-2</v>
      </c>
      <c r="H180" s="12">
        <v>4.3125</v>
      </c>
      <c r="I180" s="13">
        <v>100.10720315292315</v>
      </c>
      <c r="J180" s="13">
        <v>100.15728179382005</v>
      </c>
      <c r="K180" s="14">
        <v>4.3057278739628213</v>
      </c>
    </row>
    <row r="181" spans="1:11" x14ac:dyDescent="0.25">
      <c r="A181" s="8" t="str">
        <f>[1]SemiCountModelRU!A181</f>
        <v>BGRS96032</v>
      </c>
      <c r="B181" s="8" t="s">
        <v>191</v>
      </c>
      <c r="C181" s="9" t="str">
        <f>[1]SemiCountModelRU!B181</f>
        <v>FL</v>
      </c>
      <c r="D181" s="3">
        <f>[1]SemiCountModelRU!C181</f>
        <v>41211</v>
      </c>
      <c r="E181" s="3">
        <f>[1]SemiCountModelRU!D181</f>
        <v>48516</v>
      </c>
      <c r="F181" s="10">
        <v>10000000</v>
      </c>
      <c r="G181" s="11">
        <v>6.25E-2</v>
      </c>
      <c r="H181" s="12">
        <v>4.3125</v>
      </c>
      <c r="I181" s="13">
        <v>100.23791717466941</v>
      </c>
      <c r="J181" s="13">
        <v>100.28806120527203</v>
      </c>
      <c r="K181" s="14">
        <v>4.3001130425415948</v>
      </c>
    </row>
    <row r="182" spans="1:11" x14ac:dyDescent="0.25">
      <c r="A182" s="8" t="str">
        <f>[1]SemiCountModelRU!A182</f>
        <v>BGRS85033</v>
      </c>
      <c r="B182" s="8" t="s">
        <v>192</v>
      </c>
      <c r="C182" s="9" t="str">
        <f>[1]SemiCountModelRU!B182</f>
        <v>FL</v>
      </c>
      <c r="D182" s="3">
        <f>[1]SemiCountModelRU!C182</f>
        <v>39832</v>
      </c>
      <c r="E182" s="3">
        <f>[1]SemiCountModelRU!D182</f>
        <v>48598</v>
      </c>
      <c r="F182" s="10">
        <v>20000000</v>
      </c>
      <c r="G182" s="11">
        <v>0.40625</v>
      </c>
      <c r="H182" s="12">
        <v>4.65625</v>
      </c>
      <c r="I182" s="13">
        <v>100.69504861483867</v>
      </c>
      <c r="J182" s="13">
        <v>100.74542132550141</v>
      </c>
      <c r="K182" s="14">
        <v>4.6217981311090872</v>
      </c>
    </row>
    <row r="183" spans="1:11" x14ac:dyDescent="0.25">
      <c r="A183" s="8" t="str">
        <f>[1]SemiCountModelRU!A183</f>
        <v>BGRS97033</v>
      </c>
      <c r="B183" s="8" t="s">
        <v>193</v>
      </c>
      <c r="C183" s="9" t="str">
        <f>[1]SemiCountModelRU!B183</f>
        <v>FL</v>
      </c>
      <c r="D183" s="3">
        <f>[1]SemiCountModelRU!C183</f>
        <v>41381</v>
      </c>
      <c r="E183" s="3">
        <f>[1]SemiCountModelRU!D183</f>
        <v>48686</v>
      </c>
      <c r="F183" s="10">
        <v>30000000</v>
      </c>
      <c r="G183" s="11">
        <v>6.25E-2</v>
      </c>
      <c r="H183" s="12">
        <v>4.3125</v>
      </c>
      <c r="I183" s="13">
        <v>100.19196467032546</v>
      </c>
      <c r="J183" s="13">
        <v>100.24208571318205</v>
      </c>
      <c r="K183" s="14">
        <v>4.3020852662016154</v>
      </c>
    </row>
    <row r="184" spans="1:11" x14ac:dyDescent="0.25">
      <c r="A184" s="8" t="str">
        <f>[1]SemiCountModelRU!A184</f>
        <v>BGRS98033</v>
      </c>
      <c r="B184" s="8" t="s">
        <v>194</v>
      </c>
      <c r="C184" s="9" t="str">
        <f>[1]SemiCountModelRU!B184</f>
        <v>FL</v>
      </c>
      <c r="D184" s="3">
        <f>[1]SemiCountModelRU!C184</f>
        <v>41481</v>
      </c>
      <c r="E184" s="3">
        <f>[1]SemiCountModelRU!D184</f>
        <v>48786</v>
      </c>
      <c r="F184" s="10">
        <v>20000000</v>
      </c>
      <c r="G184" s="11">
        <v>6.25E-2</v>
      </c>
      <c r="H184" s="12">
        <v>4.3125</v>
      </c>
      <c r="I184" s="13">
        <v>100.57577368874108</v>
      </c>
      <c r="J184" s="13">
        <v>100.62608673210713</v>
      </c>
      <c r="K184" s="14">
        <v>4.2856680012619384</v>
      </c>
    </row>
    <row r="185" spans="1:11" x14ac:dyDescent="0.25">
      <c r="A185" s="8" t="str">
        <f>[1]SemiCountModelRU!A185</f>
        <v>BGRS86033</v>
      </c>
      <c r="B185" s="8" t="s">
        <v>195</v>
      </c>
      <c r="C185" s="9" t="str">
        <f>[1]SemiCountModelRU!B185</f>
        <v>FL</v>
      </c>
      <c r="D185" s="3">
        <f>[1]SemiCountModelRU!C185</f>
        <v>40052</v>
      </c>
      <c r="E185" s="3">
        <f>[1]SemiCountModelRU!D185</f>
        <v>48818</v>
      </c>
      <c r="F185" s="10">
        <v>20000000</v>
      </c>
      <c r="G185" s="11">
        <v>0.203125</v>
      </c>
      <c r="H185" s="12">
        <v>4.453125</v>
      </c>
      <c r="I185" s="13">
        <v>100.00057363329805</v>
      </c>
      <c r="J185" s="13">
        <v>100.05059893276442</v>
      </c>
      <c r="K185" s="14">
        <v>4.4508729058109591</v>
      </c>
    </row>
    <row r="186" spans="1:11" x14ac:dyDescent="0.25">
      <c r="A186" s="8" t="str">
        <f>[1]SemiCountModelRU!A186</f>
        <v>BGRS84033</v>
      </c>
      <c r="B186" s="8" t="s">
        <v>196</v>
      </c>
      <c r="C186" s="9" t="str">
        <f>[1]SemiCountModelRU!B186</f>
        <v>FL</v>
      </c>
      <c r="D186" s="3">
        <f>[1]SemiCountModelRU!C186</f>
        <v>39713</v>
      </c>
      <c r="E186" s="3">
        <f>[1]SemiCountModelRU!D186</f>
        <v>48844</v>
      </c>
      <c r="F186" s="10">
        <v>20000000</v>
      </c>
      <c r="G186" s="11">
        <v>0.4375</v>
      </c>
      <c r="H186" s="12">
        <v>4.6875</v>
      </c>
      <c r="I186" s="13">
        <v>100.13440109448231</v>
      </c>
      <c r="J186" s="13">
        <v>100.18449334115289</v>
      </c>
      <c r="K186" s="14">
        <v>4.6788678004667918</v>
      </c>
    </row>
    <row r="187" spans="1:11" x14ac:dyDescent="0.25">
      <c r="A187" s="8" t="str">
        <f>[1]SemiCountModelRU!A187</f>
        <v>BGRS99033</v>
      </c>
      <c r="B187" s="8" t="s">
        <v>197</v>
      </c>
      <c r="C187" s="9" t="str">
        <f>[1]SemiCountModelRU!B187</f>
        <v>FL</v>
      </c>
      <c r="D187" s="3">
        <f>[1]SemiCountModelRU!C187</f>
        <v>41540</v>
      </c>
      <c r="E187" s="3">
        <f>[1]SemiCountModelRU!D187</f>
        <v>48845</v>
      </c>
      <c r="F187" s="10">
        <v>25000000</v>
      </c>
      <c r="G187" s="11">
        <v>6.25E-2</v>
      </c>
      <c r="H187" s="12">
        <v>4.3125</v>
      </c>
      <c r="I187" s="13">
        <v>100.09954649582471</v>
      </c>
      <c r="J187" s="13">
        <v>100.14962130647794</v>
      </c>
      <c r="K187" s="14">
        <v>4.3060572209283592</v>
      </c>
    </row>
    <row r="188" spans="1:11" x14ac:dyDescent="0.25">
      <c r="A188" s="8" t="str">
        <f>[1]SemiCountModelRU!A188</f>
        <v>BGRS88034</v>
      </c>
      <c r="B188" s="8" t="s">
        <v>198</v>
      </c>
      <c r="C188" s="9" t="str">
        <f>[1]SemiCountModelRU!B188</f>
        <v>FL</v>
      </c>
      <c r="D188" s="3">
        <f>[1]SemiCountModelRU!C188</f>
        <v>40385</v>
      </c>
      <c r="E188" s="3">
        <f>[1]SemiCountModelRU!D188</f>
        <v>49151</v>
      </c>
      <c r="F188" s="10">
        <v>20000000</v>
      </c>
      <c r="G188" s="11">
        <v>0.14583299999999999</v>
      </c>
      <c r="H188" s="12">
        <v>4.3958329999999997</v>
      </c>
      <c r="I188" s="13">
        <v>100.61268972923651</v>
      </c>
      <c r="J188" s="13">
        <v>100.66302123985643</v>
      </c>
      <c r="K188" s="14">
        <v>4.3668796603330211</v>
      </c>
    </row>
    <row r="189" spans="1:11" x14ac:dyDescent="0.25">
      <c r="A189" s="8" t="str">
        <f>[1]SemiCountModelRU!A189</f>
        <v>BGRS98034</v>
      </c>
      <c r="B189" s="8" t="s">
        <v>199</v>
      </c>
      <c r="C189" s="9" t="str">
        <f>[1]SemiCountModelRU!B189</f>
        <v>FL</v>
      </c>
      <c r="D189" s="3">
        <f>[1]SemiCountModelRU!C189</f>
        <v>41481</v>
      </c>
      <c r="E189" s="3">
        <f>[1]SemiCountModelRU!D189</f>
        <v>49151</v>
      </c>
      <c r="F189" s="10">
        <v>10000000</v>
      </c>
      <c r="G189" s="11">
        <v>7.0313000000000001E-2</v>
      </c>
      <c r="H189" s="12">
        <v>4.3203129999999996</v>
      </c>
      <c r="I189" s="13">
        <v>100.57923480287823</v>
      </c>
      <c r="J189" s="13">
        <v>100.62954957766706</v>
      </c>
      <c r="K189" s="14">
        <v>4.2932846446515507</v>
      </c>
    </row>
    <row r="190" spans="1:11" x14ac:dyDescent="0.25">
      <c r="A190" s="8" t="str">
        <f>[1]SemiCountModelRU!A190</f>
        <v>BGRS86034</v>
      </c>
      <c r="B190" s="8" t="s">
        <v>200</v>
      </c>
      <c r="C190" s="9" t="str">
        <f>[1]SemiCountModelRU!B190</f>
        <v>FL</v>
      </c>
      <c r="D190" s="3">
        <f>[1]SemiCountModelRU!C190</f>
        <v>40052</v>
      </c>
      <c r="E190" s="3">
        <f>[1]SemiCountModelRU!D190</f>
        <v>49183</v>
      </c>
      <c r="F190" s="10">
        <v>20000000</v>
      </c>
      <c r="G190" s="11">
        <v>0.21875</v>
      </c>
      <c r="H190" s="12">
        <v>4.46875</v>
      </c>
      <c r="I190" s="13">
        <v>100.00108314408695</v>
      </c>
      <c r="J190" s="13">
        <v>100.05110869843617</v>
      </c>
      <c r="K190" s="14">
        <v>4.4664672467241218</v>
      </c>
    </row>
    <row r="191" spans="1:11" x14ac:dyDescent="0.25">
      <c r="A191" s="8" t="str">
        <f>[1]SemiCountModelRU!A191</f>
        <v>BGRS81035</v>
      </c>
      <c r="B191" s="8" t="s">
        <v>201</v>
      </c>
      <c r="C191" s="9" t="str">
        <f>[1]SemiCountModelRU!B191</f>
        <v>FL</v>
      </c>
      <c r="D191" s="3">
        <f>[1]SemiCountModelRU!C191</f>
        <v>39289</v>
      </c>
      <c r="E191" s="3">
        <f>[1]SemiCountModelRU!D191</f>
        <v>49516</v>
      </c>
      <c r="F191" s="10">
        <v>30000000</v>
      </c>
      <c r="G191" s="11">
        <v>0.5625</v>
      </c>
      <c r="H191" s="12">
        <v>4.8125</v>
      </c>
      <c r="I191" s="13">
        <v>100.79727081770224</v>
      </c>
      <c r="J191" s="13">
        <v>100.84769466503475</v>
      </c>
      <c r="K191" s="14">
        <v>4.772047607022353</v>
      </c>
    </row>
    <row r="192" spans="1:11" x14ac:dyDescent="0.25">
      <c r="A192" s="8" t="str">
        <f>[1]SemiCountModelRU!A192</f>
        <v>BGRS86035</v>
      </c>
      <c r="B192" s="8" t="s">
        <v>202</v>
      </c>
      <c r="C192" s="9" t="str">
        <f>[1]SemiCountModelRU!B192</f>
        <v>FL</v>
      </c>
      <c r="D192" s="3">
        <f>[1]SemiCountModelRU!C192</f>
        <v>40052</v>
      </c>
      <c r="E192" s="3">
        <f>[1]SemiCountModelRU!D192</f>
        <v>49548</v>
      </c>
      <c r="F192" s="10">
        <v>10000000</v>
      </c>
      <c r="G192" s="11">
        <v>0.234375</v>
      </c>
      <c r="H192" s="12">
        <v>4.484375</v>
      </c>
      <c r="I192" s="13">
        <v>100.00159265487586</v>
      </c>
      <c r="J192" s="13">
        <v>100.05161846410792</v>
      </c>
      <c r="K192" s="14">
        <v>4.4820614287301161</v>
      </c>
    </row>
    <row r="193" spans="1:11" x14ac:dyDescent="0.25">
      <c r="A193" s="8" t="str">
        <f>[1]SemiCountModelRU!A193</f>
        <v>BGRS81036</v>
      </c>
      <c r="B193" s="8" t="s">
        <v>203</v>
      </c>
      <c r="C193" s="9" t="str">
        <f>[1]SemiCountModelRU!B193</f>
        <v>FL</v>
      </c>
      <c r="D193" s="3">
        <f>[1]SemiCountModelRU!C193</f>
        <v>39289</v>
      </c>
      <c r="E193" s="3">
        <f>[1]SemiCountModelRU!D193</f>
        <v>49882</v>
      </c>
      <c r="F193" s="10">
        <v>30000000</v>
      </c>
      <c r="G193" s="21">
        <v>0.59375</v>
      </c>
      <c r="H193" s="12">
        <v>4.84375</v>
      </c>
      <c r="I193" s="13">
        <v>100.81111438826231</v>
      </c>
      <c r="J193" s="13">
        <v>100.86154516084272</v>
      </c>
      <c r="K193" s="14">
        <v>4.8023753674165199</v>
      </c>
    </row>
    <row r="194" spans="1:11" x14ac:dyDescent="0.25">
      <c r="A194" s="8" t="str">
        <f>[1]SemiCountModelRU!A194</f>
        <v>BGR106036</v>
      </c>
      <c r="B194" s="8" t="s">
        <v>204</v>
      </c>
      <c r="C194" s="9" t="str">
        <f>[1]SemiCountModelRU!B194</f>
        <v>FX</v>
      </c>
      <c r="D194" s="3">
        <f>[1]SemiCountModelRU!C194</f>
        <v>42586</v>
      </c>
      <c r="E194" s="3">
        <f>[1]SemiCountModelRU!D194</f>
        <v>49891</v>
      </c>
      <c r="F194" s="10">
        <v>30000000</v>
      </c>
      <c r="G194" s="11"/>
      <c r="H194" s="12">
        <v>5.4</v>
      </c>
      <c r="I194" s="13">
        <v>97.368599771541383</v>
      </c>
      <c r="J194" s="13">
        <v>97.417308425754257</v>
      </c>
      <c r="K194" s="14">
        <v>5.669999999999999</v>
      </c>
    </row>
    <row r="195" spans="1:11" x14ac:dyDescent="0.25">
      <c r="A195" s="8" t="str">
        <f>[1]SemiCountModelRU!A195</f>
        <v>BGR107036</v>
      </c>
      <c r="B195" s="8" t="s">
        <v>205</v>
      </c>
      <c r="C195" s="9" t="str">
        <f>[1]SemiCountModelRU!B195</f>
        <v>FX</v>
      </c>
      <c r="D195" s="3">
        <f>[1]SemiCountModelRU!C195</f>
        <v>42608</v>
      </c>
      <c r="E195" s="3">
        <f>[1]SemiCountModelRU!D195</f>
        <v>49913</v>
      </c>
      <c r="F195" s="10">
        <v>30000000</v>
      </c>
      <c r="G195" s="11"/>
      <c r="H195" s="12">
        <v>5.4</v>
      </c>
      <c r="I195" s="13">
        <v>97.361271877244477</v>
      </c>
      <c r="J195" s="13">
        <v>97.409976865677308</v>
      </c>
      <c r="K195" s="14">
        <v>5.669999999999999</v>
      </c>
    </row>
    <row r="196" spans="1:11" x14ac:dyDescent="0.25">
      <c r="A196" s="8" t="str">
        <f>[1]SemiCountModelRU!A196</f>
        <v>BGRS86036</v>
      </c>
      <c r="B196" s="8" t="s">
        <v>206</v>
      </c>
      <c r="C196" s="9" t="str">
        <f>[1]SemiCountModelRU!B196</f>
        <v>FL</v>
      </c>
      <c r="D196" s="3">
        <f>[1]SemiCountModelRU!C196</f>
        <v>40052</v>
      </c>
      <c r="E196" s="3">
        <f>[1]SemiCountModelRU!D196</f>
        <v>49914</v>
      </c>
      <c r="F196" s="10">
        <v>10000000</v>
      </c>
      <c r="G196" s="11">
        <v>0.25</v>
      </c>
      <c r="H196" s="12">
        <v>4.5</v>
      </c>
      <c r="I196" s="13">
        <v>100.00210216566475</v>
      </c>
      <c r="J196" s="13">
        <v>100.05212822977964</v>
      </c>
      <c r="K196" s="14">
        <v>4.4976554518313723</v>
      </c>
    </row>
    <row r="197" spans="1:11" x14ac:dyDescent="0.25">
      <c r="A197" s="8" t="str">
        <f>[1]SemiCountModelRU!A197</f>
        <v>BGR108036</v>
      </c>
      <c r="B197" s="8" t="s">
        <v>207</v>
      </c>
      <c r="C197" s="9" t="str">
        <f>[1]SemiCountModelRU!B197</f>
        <v>FX</v>
      </c>
      <c r="D197" s="3">
        <f>[1]SemiCountModelRU!C197</f>
        <v>42636</v>
      </c>
      <c r="E197" s="3">
        <f>[1]SemiCountModelRU!D197</f>
        <v>49941</v>
      </c>
      <c r="F197" s="10">
        <v>25000000</v>
      </c>
      <c r="G197" s="11"/>
      <c r="H197" s="12">
        <v>5.4</v>
      </c>
      <c r="I197" s="13">
        <v>97.351981111075361</v>
      </c>
      <c r="J197" s="13">
        <v>97.400681451801262</v>
      </c>
      <c r="K197" s="14">
        <v>5.669999999999999</v>
      </c>
    </row>
    <row r="198" spans="1:11" x14ac:dyDescent="0.25">
      <c r="A198" s="20" t="str">
        <f>[1]SemiCountModelRU!A198</f>
        <v>BGR109036</v>
      </c>
      <c r="B198" s="20" t="s">
        <v>208</v>
      </c>
      <c r="C198" s="15" t="str">
        <f>[1]SemiCountModelRU!B198</f>
        <v>FX</v>
      </c>
      <c r="D198" s="16">
        <f>[1]SemiCountModelRU!C198</f>
        <v>42646</v>
      </c>
      <c r="E198" s="3">
        <f>[1]SemiCountModelRU!D198</f>
        <v>49951</v>
      </c>
      <c r="F198" s="10">
        <v>50000000</v>
      </c>
      <c r="G198" s="22"/>
      <c r="H198" s="23">
        <v>5.4</v>
      </c>
      <c r="I198" s="24">
        <v>97.348672625705646</v>
      </c>
      <c r="J198" s="24">
        <v>97.397371311361326</v>
      </c>
      <c r="K198" s="14">
        <v>5.669999999999999</v>
      </c>
    </row>
    <row r="199" spans="1:11" x14ac:dyDescent="0.25">
      <c r="A199" s="20" t="str">
        <f>[1]SemiCountModelRU!A199</f>
        <v>BGR112036</v>
      </c>
      <c r="B199" s="20" t="s">
        <v>209</v>
      </c>
      <c r="C199" s="15" t="str">
        <f>[1]SemiCountModelRU!B199</f>
        <v>FX</v>
      </c>
      <c r="D199" s="16">
        <f>[1]SemiCountModelRU!C199</f>
        <v>42656</v>
      </c>
      <c r="E199" s="3">
        <f>[1]SemiCountModelRU!D199</f>
        <v>49961</v>
      </c>
      <c r="F199" s="10">
        <v>25000000</v>
      </c>
      <c r="G199" s="22"/>
      <c r="H199" s="23">
        <v>5.4</v>
      </c>
      <c r="I199" s="24">
        <v>97.345369204435201</v>
      </c>
      <c r="J199" s="24">
        <v>97.394066237553972</v>
      </c>
      <c r="K199" s="14">
        <v>5.669999999999999</v>
      </c>
    </row>
    <row r="200" spans="1:11" x14ac:dyDescent="0.25">
      <c r="A200" s="20" t="str">
        <f>[1]SemiCountModelRU!A200</f>
        <v>BGR117037</v>
      </c>
      <c r="B200" s="20" t="s">
        <v>210</v>
      </c>
      <c r="C200" s="15" t="str">
        <f>[1]SemiCountModelRU!B200</f>
        <v>FX</v>
      </c>
      <c r="D200" s="16">
        <f>[1]SemiCountModelRU!C200</f>
        <v>42930</v>
      </c>
      <c r="E200" s="3">
        <f>[1]SemiCountModelRU!D200</f>
        <v>50235</v>
      </c>
      <c r="F200" s="10">
        <v>50000000</v>
      </c>
      <c r="G200" s="22"/>
      <c r="H200" s="23">
        <v>5.2</v>
      </c>
      <c r="I200" s="24">
        <v>94.731895366281819</v>
      </c>
      <c r="J200" s="24">
        <v>94.779285008786204</v>
      </c>
      <c r="K200" s="14">
        <v>5.7249999999999988</v>
      </c>
    </row>
    <row r="201" spans="1:11" x14ac:dyDescent="0.25">
      <c r="A201" s="8" t="str">
        <f>[1]SemiCountModelRU!A201</f>
        <v>BGRS81037</v>
      </c>
      <c r="B201" s="8" t="s">
        <v>211</v>
      </c>
      <c r="C201" s="9" t="str">
        <f>[1]SemiCountModelRU!B201</f>
        <v>FL</v>
      </c>
      <c r="D201" s="3">
        <f>[1]SemiCountModelRU!C201</f>
        <v>39289</v>
      </c>
      <c r="E201" s="3">
        <f>[1]SemiCountModelRU!D201</f>
        <v>50247</v>
      </c>
      <c r="F201" s="10">
        <v>30000000</v>
      </c>
      <c r="G201" s="11">
        <v>0.625</v>
      </c>
      <c r="H201" s="12">
        <v>4.875</v>
      </c>
      <c r="I201" s="13">
        <v>100.8249579588224</v>
      </c>
      <c r="J201" s="13">
        <v>100.87539565665071</v>
      </c>
      <c r="K201" s="14">
        <v>4.8326947996248988</v>
      </c>
    </row>
    <row r="202" spans="1:11" x14ac:dyDescent="0.25">
      <c r="A202" s="8" t="str">
        <f>[1]SemiCountModelRU!A202</f>
        <v>BGRS88037</v>
      </c>
      <c r="B202" s="8" t="s">
        <v>212</v>
      </c>
      <c r="C202" s="9" t="str">
        <f>[1]SemiCountModelRU!B202</f>
        <v>FL</v>
      </c>
      <c r="D202" s="3">
        <f>[1]SemiCountModelRU!C202</f>
        <v>40385</v>
      </c>
      <c r="E202" s="3">
        <f>[1]SemiCountModelRU!D202</f>
        <v>50247</v>
      </c>
      <c r="F202" s="10">
        <v>20000000</v>
      </c>
      <c r="G202" s="11">
        <v>0.17708299999999999</v>
      </c>
      <c r="H202" s="12">
        <v>4.4270829999999997</v>
      </c>
      <c r="I202" s="13">
        <v>100.62653329979659</v>
      </c>
      <c r="J202" s="13">
        <v>100.67687173566442</v>
      </c>
      <c r="K202" s="14">
        <v>4.3973187919700942</v>
      </c>
    </row>
    <row r="203" spans="1:11" x14ac:dyDescent="0.25">
      <c r="A203" s="20" t="str">
        <f>[1]SemiCountModelRU!A203</f>
        <v>BGR118037</v>
      </c>
      <c r="B203" s="20" t="s">
        <v>213</v>
      </c>
      <c r="C203" s="15" t="str">
        <f>[1]SemiCountModelRU!B203</f>
        <v>FX</v>
      </c>
      <c r="D203" s="16">
        <f>[1]SemiCountModelRU!C203</f>
        <v>43021</v>
      </c>
      <c r="E203" s="3">
        <f>[1]SemiCountModelRU!D203</f>
        <v>50326</v>
      </c>
      <c r="F203" s="10">
        <v>32000000</v>
      </c>
      <c r="G203" s="22"/>
      <c r="H203" s="23">
        <v>5.2200000000000006</v>
      </c>
      <c r="I203" s="24">
        <v>94.87761682318957</v>
      </c>
      <c r="J203" s="24">
        <v>94.925079362871003</v>
      </c>
      <c r="K203" s="14">
        <v>5.7249999999999988</v>
      </c>
    </row>
    <row r="204" spans="1:11" x14ac:dyDescent="0.25">
      <c r="A204" s="20" t="str">
        <f>[1]SemiCountModelRU!A204</f>
        <v>BGR120037</v>
      </c>
      <c r="B204" s="20" t="s">
        <v>214</v>
      </c>
      <c r="C204" s="15" t="str">
        <f>[1]SemiCountModelRU!B204</f>
        <v>FX</v>
      </c>
      <c r="D204" s="16">
        <f>[1]SemiCountModelRU!C204</f>
        <v>43084</v>
      </c>
      <c r="E204" s="3">
        <f>[1]SemiCountModelRU!D204</f>
        <v>50389</v>
      </c>
      <c r="F204" s="10">
        <v>25000000</v>
      </c>
      <c r="G204" s="22"/>
      <c r="H204" s="23">
        <v>5.2200000000000006</v>
      </c>
      <c r="I204" s="24">
        <v>94.841315575386716</v>
      </c>
      <c r="J204" s="24">
        <v>94.888759955364392</v>
      </c>
      <c r="K204" s="14">
        <v>5.7249999999999988</v>
      </c>
    </row>
    <row r="205" spans="1:11" x14ac:dyDescent="0.25">
      <c r="A205" s="20" t="str">
        <f>[1]SemiCountModelRU!A205</f>
        <v>BGR121138</v>
      </c>
      <c r="B205" s="20" t="s">
        <v>215</v>
      </c>
      <c r="C205" s="15" t="str">
        <f>[1]SemiCountModelRU!B205</f>
        <v>FX</v>
      </c>
      <c r="D205" s="16">
        <f>[1]SemiCountModelRU!C205</f>
        <v>43154</v>
      </c>
      <c r="E205" s="3">
        <f>[1]SemiCountModelRU!D205</f>
        <v>50459</v>
      </c>
      <c r="F205" s="10">
        <v>25000000</v>
      </c>
      <c r="G205" s="22"/>
      <c r="H205" s="23">
        <v>5.24</v>
      </c>
      <c r="I205" s="24">
        <v>94.46481132685453</v>
      </c>
      <c r="J205" s="24">
        <v>94.512067360534786</v>
      </c>
      <c r="K205" s="14">
        <v>5.7799999999999985</v>
      </c>
    </row>
    <row r="206" spans="1:11" x14ac:dyDescent="0.25">
      <c r="A206" s="20" t="str">
        <f>[1]SemiCountModelRU!A206</f>
        <v>BGR124238</v>
      </c>
      <c r="B206" s="20" t="s">
        <v>216</v>
      </c>
      <c r="C206" s="15" t="str">
        <f>[1]SemiCountModelRU!B206</f>
        <v>FX</v>
      </c>
      <c r="D206" s="16">
        <f>[1]SemiCountModelRU!C206</f>
        <v>43294</v>
      </c>
      <c r="E206" s="3">
        <f>[1]SemiCountModelRU!D206</f>
        <v>50599</v>
      </c>
      <c r="F206" s="10">
        <v>63000000</v>
      </c>
      <c r="G206" s="22"/>
      <c r="H206" s="23">
        <v>5.0600000000000005</v>
      </c>
      <c r="I206" s="24">
        <v>92.525362559856234</v>
      </c>
      <c r="J206" s="24">
        <v>92.57164838404826</v>
      </c>
      <c r="K206" s="14">
        <v>5.7799999999999985</v>
      </c>
    </row>
    <row r="207" spans="1:11" x14ac:dyDescent="0.25">
      <c r="A207" s="20" t="str">
        <f>[1]SemiCountModelRU!A207</f>
        <v>BGR125238</v>
      </c>
      <c r="B207" s="20" t="s">
        <v>217</v>
      </c>
      <c r="C207" s="17" t="s">
        <v>21</v>
      </c>
      <c r="D207" s="16">
        <f>[1]SemiCountModelRU!C207</f>
        <v>43388</v>
      </c>
      <c r="E207" s="3">
        <f>[1]SemiCountModelRU!D207</f>
        <v>50693</v>
      </c>
      <c r="F207" s="10">
        <v>89206000</v>
      </c>
      <c r="G207" s="22"/>
      <c r="H207" s="23">
        <v>5</v>
      </c>
      <c r="I207" s="24">
        <v>91.827328144193061</v>
      </c>
      <c r="J207" s="24">
        <v>91.873264776581351</v>
      </c>
      <c r="K207" s="14">
        <v>5.7799999999999985</v>
      </c>
    </row>
    <row r="208" spans="1:11" x14ac:dyDescent="0.25">
      <c r="A208" s="20" t="str">
        <f>[1]SemiCountModelRU!A208</f>
        <v>BGR127139</v>
      </c>
      <c r="B208" s="20" t="s">
        <v>218</v>
      </c>
      <c r="C208" s="17" t="s">
        <v>21</v>
      </c>
      <c r="D208" s="16">
        <f>[1]SemiCountModelRU!C208</f>
        <v>43480</v>
      </c>
      <c r="E208" s="3">
        <f>[1]SemiCountModelRU!D208</f>
        <v>50785</v>
      </c>
      <c r="F208" s="10">
        <v>35000000</v>
      </c>
      <c r="G208" s="22"/>
      <c r="H208" s="23">
        <v>5</v>
      </c>
      <c r="I208" s="24">
        <v>91.750819963248674</v>
      </c>
      <c r="J208" s="24">
        <v>91.796718322409873</v>
      </c>
      <c r="K208" s="14">
        <v>5.7799999999999985</v>
      </c>
    </row>
    <row r="209" spans="1:11" x14ac:dyDescent="0.25">
      <c r="A209" s="20" t="str">
        <f>[1]SemiCountModelRU!A209</f>
        <v>BGR129239</v>
      </c>
      <c r="B209" s="20" t="s">
        <v>219</v>
      </c>
      <c r="C209" s="17" t="s">
        <v>21</v>
      </c>
      <c r="D209" s="16">
        <f>[1]SemiCountModelRU!C209</f>
        <v>43570</v>
      </c>
      <c r="E209" s="3">
        <f>[1]SemiCountModelRU!D209</f>
        <v>50875</v>
      </c>
      <c r="F209" s="10">
        <v>27700000</v>
      </c>
      <c r="G209" s="22"/>
      <c r="H209" s="23">
        <v>5.04</v>
      </c>
      <c r="I209" s="24">
        <v>91.550691964439281</v>
      </c>
      <c r="J209" s="24">
        <v>91.596490209544044</v>
      </c>
      <c r="K209" s="14">
        <v>5.8349999999999982</v>
      </c>
    </row>
    <row r="210" spans="1:11" x14ac:dyDescent="0.25">
      <c r="A210" s="20" t="str">
        <f>[1]SemiCountModelRU!A210</f>
        <v>BGR131239</v>
      </c>
      <c r="B210" s="20" t="s">
        <v>220</v>
      </c>
      <c r="C210" s="17" t="s">
        <v>21</v>
      </c>
      <c r="D210" s="16">
        <v>43725</v>
      </c>
      <c r="E210" s="3">
        <f>[1]SemiCountModelRU!D210</f>
        <v>50966</v>
      </c>
      <c r="F210" s="10">
        <v>39000000</v>
      </c>
      <c r="G210" s="22"/>
      <c r="H210" s="23">
        <v>5.14</v>
      </c>
      <c r="I210" s="24">
        <v>92.542257376930337</v>
      </c>
      <c r="J210" s="24">
        <v>92.588551652756706</v>
      </c>
      <c r="K210" s="14">
        <v>5.8349999999999982</v>
      </c>
    </row>
    <row r="211" spans="1:11" x14ac:dyDescent="0.25">
      <c r="A211" s="20" t="str">
        <f>[1]SemiCountModelRU!A211</f>
        <v>BGR132139</v>
      </c>
      <c r="B211" s="20" t="s">
        <v>221</v>
      </c>
      <c r="C211" s="17" t="s">
        <v>21</v>
      </c>
      <c r="D211" s="16">
        <f>[1]SemiCountModelRU!C211</f>
        <v>43753</v>
      </c>
      <c r="E211" s="3">
        <f>[1]SemiCountModelRU!D211</f>
        <v>51058</v>
      </c>
      <c r="F211" s="10">
        <v>51500000</v>
      </c>
      <c r="G211" s="22"/>
      <c r="H211" s="23">
        <v>5.29</v>
      </c>
      <c r="I211" s="24">
        <v>94.090295088253768</v>
      </c>
      <c r="J211" s="24">
        <v>94.137363770138833</v>
      </c>
      <c r="K211" s="14">
        <v>5.8349999999999982</v>
      </c>
    </row>
    <row r="212" spans="1:11" x14ac:dyDescent="0.25">
      <c r="A212" s="20" t="str">
        <f>[1]SemiCountModelRU!A212</f>
        <v>BGR134140</v>
      </c>
      <c r="B212" s="20" t="s">
        <v>222</v>
      </c>
      <c r="C212" s="17" t="s">
        <v>21</v>
      </c>
      <c r="D212" s="16">
        <f>[1]SemiCountModelRU!C212</f>
        <v>43847</v>
      </c>
      <c r="E212" s="3">
        <f>[1]SemiCountModelRU!D212</f>
        <v>51152</v>
      </c>
      <c r="F212" s="10">
        <v>28500000</v>
      </c>
      <c r="G212" s="22"/>
      <c r="H212" s="23">
        <v>5.35</v>
      </c>
      <c r="I212" s="24">
        <v>94.689921778127598</v>
      </c>
      <c r="J212" s="24">
        <v>94.73729042333926</v>
      </c>
      <c r="K212" s="14">
        <v>5.8349999999999982</v>
      </c>
    </row>
    <row r="213" spans="1:11" x14ac:dyDescent="0.25">
      <c r="A213" s="20" t="str">
        <f>[1]SemiCountModelRU!A213</f>
        <v>BGR136140</v>
      </c>
      <c r="B213" s="20" t="s">
        <v>223</v>
      </c>
      <c r="C213" s="17" t="s">
        <v>21</v>
      </c>
      <c r="D213" s="16">
        <f>[1]SemiCountModelRU!C213</f>
        <v>43942</v>
      </c>
      <c r="E213" s="3">
        <f>[1]SemiCountModelRU!D213</f>
        <v>51247</v>
      </c>
      <c r="F213" s="10">
        <v>14500000</v>
      </c>
      <c r="G213" s="22"/>
      <c r="H213" s="23">
        <v>5.3</v>
      </c>
      <c r="I213" s="24">
        <v>93.522269789703699</v>
      </c>
      <c r="J213" s="24">
        <v>93.569054316862122</v>
      </c>
      <c r="K213" s="14">
        <v>5.8899999999999979</v>
      </c>
    </row>
    <row r="214" spans="1:11" x14ac:dyDescent="0.25">
      <c r="A214" s="20" t="str">
        <f>[1]SemiCountModelRU!A214</f>
        <v>BGR138240</v>
      </c>
      <c r="B214" s="20" t="s">
        <v>224</v>
      </c>
      <c r="C214" s="17" t="s">
        <v>21</v>
      </c>
      <c r="D214" s="16">
        <f>[1]SemiCountModelRU!C214</f>
        <v>43997</v>
      </c>
      <c r="E214" s="3">
        <f>[1]SemiCountModelRU!D214</f>
        <v>51302</v>
      </c>
      <c r="F214" s="10">
        <f>5597000+12215800+2752100</f>
        <v>20564900</v>
      </c>
      <c r="G214" s="22"/>
      <c r="H214" s="23">
        <v>5.6</v>
      </c>
      <c r="I214" s="24">
        <v>96.775264117686092</v>
      </c>
      <c r="J214" s="24">
        <v>96.823675955663916</v>
      </c>
      <c r="K214" s="14">
        <v>5.8899999999999979</v>
      </c>
    </row>
    <row r="215" spans="1:11" x14ac:dyDescent="0.25">
      <c r="A215" s="20" t="str">
        <f>[1]SemiCountModelRU!A215</f>
        <v>BGR139140</v>
      </c>
      <c r="B215" s="20" t="s">
        <v>225</v>
      </c>
      <c r="C215" s="17" t="s">
        <v>21</v>
      </c>
      <c r="D215" s="16">
        <f>[1]SemiCountModelRU!C215</f>
        <v>44119</v>
      </c>
      <c r="E215" s="3">
        <f>[1]SemiCountModelRU!D215</f>
        <v>51394</v>
      </c>
      <c r="F215" s="10">
        <v>2677800</v>
      </c>
      <c r="G215" s="22"/>
      <c r="H215" s="23">
        <v>5.6</v>
      </c>
      <c r="I215" s="24">
        <v>96.749897464396</v>
      </c>
      <c r="J215" s="24">
        <v>96.798296612702345</v>
      </c>
      <c r="K215" s="14">
        <v>5.8899999999999979</v>
      </c>
    </row>
    <row r="216" spans="1:11" x14ac:dyDescent="0.25">
      <c r="A216" s="20" t="str">
        <f>[1]SemiCountModelRU!A216</f>
        <v>BGR141240</v>
      </c>
      <c r="B216" s="20" t="s">
        <v>226</v>
      </c>
      <c r="C216" s="17" t="s">
        <v>21</v>
      </c>
      <c r="D216" s="16">
        <f>[1]SemiCountModelRU!C216</f>
        <v>44214</v>
      </c>
      <c r="E216" s="3">
        <f>[1]SemiCountModelRU!D216</f>
        <v>51457</v>
      </c>
      <c r="F216" s="10">
        <v>8245300</v>
      </c>
      <c r="G216" s="22"/>
      <c r="H216" s="23">
        <v>5.9</v>
      </c>
      <c r="I216" s="24">
        <v>100.06094001064463</v>
      </c>
      <c r="J216" s="24">
        <v>100.11099550839883</v>
      </c>
      <c r="K216" s="14">
        <v>5.8899999999999979</v>
      </c>
    </row>
    <row r="217" spans="1:11" x14ac:dyDescent="0.25">
      <c r="A217" s="20" t="str">
        <f>[1]SemiCountModelRU!A217</f>
        <v>BGR142241</v>
      </c>
      <c r="B217" s="20" t="s">
        <v>227</v>
      </c>
      <c r="C217" s="17" t="s">
        <v>21</v>
      </c>
      <c r="D217" s="16">
        <f>[1]SemiCountModelRU!C217</f>
        <v>44270</v>
      </c>
      <c r="E217" s="3">
        <f>[1]SemiCountModelRU!D217</f>
        <v>51547</v>
      </c>
      <c r="F217" s="10">
        <f>1361400+5604500+1717100</f>
        <v>8683000</v>
      </c>
      <c r="G217" s="22"/>
      <c r="H217" s="23">
        <v>5.95</v>
      </c>
      <c r="I217" s="24">
        <v>100.00565288333939</v>
      </c>
      <c r="J217" s="24">
        <v>100.05568072370124</v>
      </c>
      <c r="K217" s="14">
        <v>5.9449999999999976</v>
      </c>
    </row>
    <row r="218" spans="1:11" x14ac:dyDescent="0.25">
      <c r="A218" s="20" t="str">
        <f>[1]SemiCountModelRU!A218</f>
        <v>BGR145241</v>
      </c>
      <c r="B218" s="20" t="s">
        <v>228</v>
      </c>
      <c r="C218" s="17" t="s">
        <v>21</v>
      </c>
      <c r="D218" s="16">
        <f>[1]SemiCountModelRU!C218</f>
        <v>44393</v>
      </c>
      <c r="E218" s="3">
        <f>[1]SemiCountModelRU!D218</f>
        <v>51638</v>
      </c>
      <c r="F218" s="10">
        <v>2147300</v>
      </c>
      <c r="G218" s="22"/>
      <c r="H218" s="23">
        <v>6</v>
      </c>
      <c r="I218" s="24">
        <v>100.56671288857331</v>
      </c>
      <c r="J218" s="24">
        <v>100.61702139927294</v>
      </c>
      <c r="K218" s="14">
        <v>5.9449999999999976</v>
      </c>
    </row>
    <row r="219" spans="1:11" x14ac:dyDescent="0.25">
      <c r="A219" s="20" t="str">
        <f>[1]SemiCountModelRU!A219</f>
        <v>BGR146241</v>
      </c>
      <c r="B219" s="20" t="s">
        <v>229</v>
      </c>
      <c r="C219" s="17" t="s">
        <v>21</v>
      </c>
      <c r="D219" s="16">
        <f>[1]SemiCountModelRU!C219</f>
        <v>44425</v>
      </c>
      <c r="E219" s="3">
        <f>[1]SemiCountModelRU!D219</f>
        <v>51730</v>
      </c>
      <c r="F219" s="10">
        <f>1373800+1282800+1753700</f>
        <v>4410300</v>
      </c>
      <c r="G219" s="22"/>
      <c r="H219" s="23">
        <v>6</v>
      </c>
      <c r="I219" s="24">
        <v>100.57122706988226</v>
      </c>
      <c r="J219" s="24">
        <v>100.62153783880164</v>
      </c>
      <c r="K219" s="14">
        <v>5.9449999999999976</v>
      </c>
    </row>
    <row r="220" spans="1:11" x14ac:dyDescent="0.25">
      <c r="A220" s="20" t="str">
        <f>[1]SemiCountModelRU!A220</f>
        <v>BGR148241</v>
      </c>
      <c r="B220" s="20" t="s">
        <v>230</v>
      </c>
      <c r="C220" s="17" t="s">
        <v>21</v>
      </c>
      <c r="D220" s="16">
        <f>[1]SemiCountModelRU!C220</f>
        <v>44516</v>
      </c>
      <c r="E220" s="3">
        <f>[1]SemiCountModelRU!D220</f>
        <v>51821</v>
      </c>
      <c r="F220" s="10">
        <v>4566000</v>
      </c>
      <c r="G220" s="22"/>
      <c r="H220" s="23">
        <v>6</v>
      </c>
      <c r="I220" s="24">
        <v>100.57562708757798</v>
      </c>
      <c r="J220" s="24">
        <v>100.62594005760678</v>
      </c>
      <c r="K220" s="14">
        <v>5.9449999999999976</v>
      </c>
    </row>
    <row r="221" spans="1:11" x14ac:dyDescent="0.25">
      <c r="A221" s="20" t="str">
        <f>[1]SemiCountModelRU!A221</f>
        <v>BGR150142</v>
      </c>
      <c r="B221" s="20" t="s">
        <v>231</v>
      </c>
      <c r="C221" s="17" t="s">
        <v>21</v>
      </c>
      <c r="D221" s="16">
        <f>[1]SemiCountModelRU!C221</f>
        <v>44665</v>
      </c>
      <c r="E221" s="3">
        <f>[1]SemiCountModelRU!D221</f>
        <v>51940</v>
      </c>
      <c r="F221" s="10">
        <v>1685900</v>
      </c>
      <c r="G221" s="22"/>
      <c r="H221" s="23">
        <v>6</v>
      </c>
      <c r="I221" s="24">
        <v>99.95</v>
      </c>
      <c r="J221" s="24">
        <v>100</v>
      </c>
      <c r="K221" s="14">
        <v>6</v>
      </c>
    </row>
    <row r="222" spans="1:11" x14ac:dyDescent="0.25">
      <c r="A222" s="20" t="str">
        <f>[1]SemiCountModelRU!A222</f>
        <v>BGR153042</v>
      </c>
      <c r="B222" s="20" t="s">
        <v>232</v>
      </c>
      <c r="C222" s="17" t="s">
        <v>21</v>
      </c>
      <c r="D222" s="16">
        <f>[1]SemiCountModelRU!C222</f>
        <v>44727</v>
      </c>
      <c r="E222" s="3">
        <f>[1]SemiCountModelRU!D222</f>
        <v>52032</v>
      </c>
      <c r="F222" s="10">
        <v>2063200</v>
      </c>
      <c r="G222" s="22"/>
      <c r="H222" s="23">
        <v>6</v>
      </c>
      <c r="I222" s="24">
        <v>99.950000000000017</v>
      </c>
      <c r="J222" s="24">
        <v>100.00000000000001</v>
      </c>
      <c r="K222" s="14">
        <v>6</v>
      </c>
    </row>
    <row r="223" spans="1:11" x14ac:dyDescent="0.25">
      <c r="A223" s="20" t="str">
        <f>[1]SemiCountModelRU!A223</f>
        <v>BGR153142</v>
      </c>
      <c r="B223" s="20" t="s">
        <v>232</v>
      </c>
      <c r="C223" s="17" t="s">
        <v>21</v>
      </c>
      <c r="D223" s="16">
        <f>[1]SemiCountModelRU!C223</f>
        <v>44757</v>
      </c>
      <c r="E223" s="3">
        <f>[1]SemiCountModelRU!D223</f>
        <v>52032</v>
      </c>
      <c r="F223" s="10">
        <v>2886900</v>
      </c>
      <c r="G223" s="22"/>
      <c r="H223" s="23">
        <v>6</v>
      </c>
      <c r="I223" s="24">
        <v>99.950000000000017</v>
      </c>
      <c r="J223" s="24">
        <v>100.00000000000001</v>
      </c>
      <c r="K223" s="14">
        <v>6</v>
      </c>
    </row>
    <row r="224" spans="1:11" x14ac:dyDescent="0.25">
      <c r="A224" s="20" t="str">
        <f>[1]SemiCountModelRU!A224</f>
        <v>BGR125148</v>
      </c>
      <c r="B224" s="20" t="s">
        <v>233</v>
      </c>
      <c r="C224" s="17" t="s">
        <v>21</v>
      </c>
      <c r="D224" s="16">
        <f>[1]SemiCountModelRU!C224</f>
        <v>43420</v>
      </c>
      <c r="E224" s="3">
        <f>[1]SemiCountModelRU!D224</f>
        <v>54346</v>
      </c>
      <c r="F224" s="10">
        <v>12263200</v>
      </c>
      <c r="G224" s="22"/>
      <c r="H224" s="23">
        <v>5.5</v>
      </c>
      <c r="I224" s="24">
        <v>89.758935306224913</v>
      </c>
      <c r="J224" s="24">
        <v>89.803837224837324</v>
      </c>
      <c r="K224" s="14">
        <v>6.2999999999999989</v>
      </c>
    </row>
    <row r="225" spans="1:11" x14ac:dyDescent="0.25">
      <c r="A225" s="20" t="str">
        <f>[1]SemiCountModelRU!A225</f>
        <v>BGR127149</v>
      </c>
      <c r="B225" s="20" t="s">
        <v>234</v>
      </c>
      <c r="C225" s="17" t="s">
        <v>21</v>
      </c>
      <c r="D225" s="16">
        <f>[1]SemiCountModelRU!C225</f>
        <v>43480</v>
      </c>
      <c r="E225" s="3">
        <f>[1]SemiCountModelRU!D225</f>
        <v>54438</v>
      </c>
      <c r="F225" s="10">
        <v>25000000</v>
      </c>
      <c r="H225" s="23">
        <v>5.5</v>
      </c>
      <c r="I225" s="24">
        <v>89.720137567649047</v>
      </c>
      <c r="J225" s="24">
        <v>89.765020077687879</v>
      </c>
      <c r="K225" s="14">
        <v>6.2999999999999989</v>
      </c>
    </row>
    <row r="226" spans="1:11" x14ac:dyDescent="0.25">
      <c r="A226" s="20" t="str">
        <f>[1]SemiCountModelRU!A226</f>
        <v>BGR129249</v>
      </c>
      <c r="B226" s="20" t="s">
        <v>235</v>
      </c>
      <c r="C226" s="17" t="s">
        <v>21</v>
      </c>
      <c r="D226" s="16">
        <f>[1]SemiCountModelRU!C226</f>
        <v>43570</v>
      </c>
      <c r="E226" s="3">
        <f>[1]SemiCountModelRU!D226</f>
        <v>54528</v>
      </c>
      <c r="F226" s="10">
        <v>56000000</v>
      </c>
      <c r="H226" s="23">
        <v>5.55</v>
      </c>
      <c r="I226" s="24">
        <v>89.732695957482392</v>
      </c>
      <c r="J226" s="24">
        <v>89.777584749857311</v>
      </c>
      <c r="K226" s="14">
        <v>6.3499999999999988</v>
      </c>
    </row>
    <row r="227" spans="1:11" x14ac:dyDescent="0.25">
      <c r="A227" s="20" t="str">
        <f>[1]SemiCountModelRU!A227</f>
        <v>BGR131249</v>
      </c>
      <c r="B227" s="20" t="s">
        <v>236</v>
      </c>
      <c r="C227" s="17" t="s">
        <v>21</v>
      </c>
      <c r="D227" s="16">
        <f>[1]SemiCountModelRU!C227</f>
        <v>43661</v>
      </c>
      <c r="E227" s="3">
        <f>[1]SemiCountModelRU!D227</f>
        <v>54619</v>
      </c>
      <c r="F227" s="10">
        <v>58000000</v>
      </c>
      <c r="H227" s="23">
        <v>5.6</v>
      </c>
      <c r="I227" s="24">
        <v>90.336847244816141</v>
      </c>
      <c r="J227" s="24">
        <v>90.382038263948104</v>
      </c>
      <c r="K227" s="14">
        <v>6.3499999999999988</v>
      </c>
    </row>
    <row r="228" spans="1:11" x14ac:dyDescent="0.25">
      <c r="A228" s="20" t="str">
        <f>[1]SemiCountModelRU!A228</f>
        <v>BGR132249</v>
      </c>
      <c r="B228" s="20" t="s">
        <v>237</v>
      </c>
      <c r="C228" s="17" t="s">
        <v>21</v>
      </c>
      <c r="D228" s="16">
        <f>[1]SemiCountModelRU!C228</f>
        <v>43753</v>
      </c>
      <c r="E228" s="3">
        <f>[1]SemiCountModelRU!D228</f>
        <v>54711</v>
      </c>
      <c r="F228" s="10">
        <v>55400000</v>
      </c>
      <c r="H228" s="23">
        <v>5.65</v>
      </c>
      <c r="I228" s="24">
        <v>90.94574124130591</v>
      </c>
      <c r="J228" s="24">
        <v>90.991236859735778</v>
      </c>
      <c r="K228" s="14">
        <v>6.3499999999999988</v>
      </c>
    </row>
    <row r="229" spans="1:11" x14ac:dyDescent="0.25">
      <c r="A229" s="20" t="str">
        <f>[1]SemiCountModelRU!A229</f>
        <v>BGR134150</v>
      </c>
      <c r="B229" s="20" t="s">
        <v>238</v>
      </c>
      <c r="C229" s="17" t="s">
        <v>21</v>
      </c>
      <c r="D229" s="16">
        <f>[1]SemiCountModelRU!C229</f>
        <v>43847</v>
      </c>
      <c r="E229" s="3">
        <f>[1]SemiCountModelRU!D229</f>
        <v>18280</v>
      </c>
      <c r="F229" s="10">
        <v>27000000</v>
      </c>
      <c r="H229" s="23">
        <v>5.6899999999999995</v>
      </c>
      <c r="I229" s="24">
        <v>91.429946352342554</v>
      </c>
      <c r="J229" s="24">
        <v>91.475684194439765</v>
      </c>
      <c r="K229" s="14">
        <v>6.3499999999999988</v>
      </c>
    </row>
    <row r="230" spans="1:11" x14ac:dyDescent="0.25">
      <c r="A230" s="20" t="str">
        <f>[1]SemiCountModelRU!A230</f>
        <v>BGR136150</v>
      </c>
      <c r="B230" s="20" t="s">
        <v>239</v>
      </c>
      <c r="C230" s="17" t="s">
        <v>21</v>
      </c>
      <c r="D230" s="16">
        <f>[1]SemiCountModelRU!C230</f>
        <v>43942</v>
      </c>
      <c r="E230" s="3">
        <f>[1]SemiCountModelRU!D230</f>
        <v>54899</v>
      </c>
      <c r="F230" s="10">
        <v>20560900</v>
      </c>
      <c r="H230" s="23">
        <v>5.6899999999999995</v>
      </c>
      <c r="I230" s="24">
        <v>90.79807823490988</v>
      </c>
      <c r="J230" s="24">
        <v>90.843499984902323</v>
      </c>
      <c r="K230" s="14">
        <v>6.3999999999999986</v>
      </c>
    </row>
    <row r="231" spans="1:11" x14ac:dyDescent="0.25">
      <c r="A231" s="20" t="str">
        <f>[1]SemiCountModelRU!A231</f>
        <v>BGR138250</v>
      </c>
      <c r="B231" s="20" t="s">
        <v>240</v>
      </c>
      <c r="C231" s="17" t="s">
        <v>21</v>
      </c>
      <c r="D231" s="16">
        <f>[1]SemiCountModelRU!C231</f>
        <v>43997</v>
      </c>
      <c r="E231" s="3">
        <f>[1]SemiCountModelRU!D231</f>
        <v>18429</v>
      </c>
      <c r="F231" s="10">
        <f>26213300+27450300+8027500</f>
        <v>61691100</v>
      </c>
      <c r="H231" s="23">
        <v>6.05</v>
      </c>
      <c r="I231" s="24">
        <v>95.429471265905292</v>
      </c>
      <c r="J231" s="24">
        <v>95.47720987084071</v>
      </c>
      <c r="K231" s="14">
        <v>6.3999999999999986</v>
      </c>
    </row>
    <row r="232" spans="1:11" x14ac:dyDescent="0.25">
      <c r="A232" s="20" t="str">
        <f>[1]SemiCountModelRU!A232</f>
        <v>BGR139150</v>
      </c>
      <c r="B232" s="20" t="s">
        <v>241</v>
      </c>
      <c r="C232" s="17" t="s">
        <v>21</v>
      </c>
      <c r="D232" s="16">
        <f>[1]SemiCountModelRU!C232</f>
        <v>44089</v>
      </c>
      <c r="E232" s="3">
        <f>[1]SemiCountModelRU!D232</f>
        <v>55046</v>
      </c>
      <c r="F232" s="10">
        <v>29489000</v>
      </c>
      <c r="H232" s="23">
        <v>6.1</v>
      </c>
      <c r="I232" s="24">
        <v>96.062494275332</v>
      </c>
      <c r="J232" s="24">
        <v>96.110549550107052</v>
      </c>
      <c r="K232" s="14">
        <v>6.3999999999999986</v>
      </c>
    </row>
    <row r="233" spans="1:11" x14ac:dyDescent="0.25">
      <c r="A233" s="20" t="str">
        <f>[1]SemiCountModelRU!A233</f>
        <v>BGR141350</v>
      </c>
      <c r="B233" s="20" t="s">
        <v>242</v>
      </c>
      <c r="C233" s="17" t="s">
        <v>21</v>
      </c>
      <c r="D233" s="16">
        <f>[1]SemiCountModelRU!C233</f>
        <v>44214</v>
      </c>
      <c r="E233" s="3">
        <f>[1]SemiCountModelRU!D233</f>
        <v>55109</v>
      </c>
      <c r="F233" s="10">
        <v>39988700</v>
      </c>
      <c r="H233" s="23">
        <v>6.35</v>
      </c>
      <c r="I233" s="24">
        <v>99.300644666061885</v>
      </c>
      <c r="J233" s="24">
        <v>99.350319825974864</v>
      </c>
      <c r="K233" s="14">
        <v>6.3999999999999986</v>
      </c>
    </row>
    <row r="234" spans="1:11" x14ac:dyDescent="0.25">
      <c r="A234" s="20" t="str">
        <f>[1]SemiCountModelRU!A234</f>
        <v>BGR142251</v>
      </c>
      <c r="B234" s="20" t="s">
        <v>243</v>
      </c>
      <c r="C234" s="17" t="s">
        <v>21</v>
      </c>
      <c r="D234" s="16">
        <f>[1]SemiCountModelRU!C234</f>
        <v>44270</v>
      </c>
      <c r="E234" s="3">
        <f>[1]SemiCountModelRU!D234</f>
        <v>55199</v>
      </c>
      <c r="F234" s="10">
        <f>10558500+11620800+7102200</f>
        <v>29281500</v>
      </c>
      <c r="H234" s="23">
        <v>6.4</v>
      </c>
      <c r="I234" s="24">
        <v>99.301904190293186</v>
      </c>
      <c r="J234" s="24">
        <v>99.351579980283319</v>
      </c>
      <c r="K234" s="14">
        <v>6.4499999999999984</v>
      </c>
    </row>
    <row r="235" spans="1:11" x14ac:dyDescent="0.25">
      <c r="A235" s="20" t="str">
        <f>[1]SemiCountModelRU!A235</f>
        <v>BGR145251</v>
      </c>
      <c r="B235" s="20" t="s">
        <v>244</v>
      </c>
      <c r="C235" s="17" t="s">
        <v>21</v>
      </c>
      <c r="D235" s="16">
        <f>[1]SemiCountModelRU!C235</f>
        <v>44393</v>
      </c>
      <c r="E235" s="3">
        <f>[1]SemiCountModelRU!D235</f>
        <v>55290</v>
      </c>
      <c r="F235" s="10">
        <v>28169500</v>
      </c>
      <c r="H235" s="23">
        <v>6.45</v>
      </c>
      <c r="I235" s="24">
        <v>99.950000000000017</v>
      </c>
      <c r="J235" s="24">
        <v>100.00000000000001</v>
      </c>
      <c r="K235" s="14">
        <v>6.4499999999999984</v>
      </c>
    </row>
    <row r="236" spans="1:11" x14ac:dyDescent="0.25">
      <c r="A236" s="20" t="str">
        <f>[1]SemiCountModelRU!A236</f>
        <v>BGR146251</v>
      </c>
      <c r="B236" s="20" t="s">
        <v>245</v>
      </c>
      <c r="C236" s="17" t="s">
        <v>21</v>
      </c>
      <c r="D236" s="16">
        <f>[1]SemiCountModelRU!C236</f>
        <v>44425</v>
      </c>
      <c r="E236" s="3">
        <f>[1]SemiCountModelRU!D236</f>
        <v>55382</v>
      </c>
      <c r="F236" s="10">
        <f>8186100+9997700+7462800</f>
        <v>25646600</v>
      </c>
      <c r="H236" s="23">
        <v>6.5</v>
      </c>
      <c r="I236" s="24">
        <v>100.60206522463753</v>
      </c>
      <c r="J236" s="24">
        <v>100.6523914203477</v>
      </c>
      <c r="K236" s="14">
        <v>6.4499999999999984</v>
      </c>
    </row>
    <row r="237" spans="1:11" x14ac:dyDescent="0.25">
      <c r="A237" s="20" t="str">
        <f>[1]SemiCountModelRU!A237</f>
        <v>BGR148251</v>
      </c>
      <c r="B237" s="20" t="s">
        <v>246</v>
      </c>
      <c r="C237" s="17" t="s">
        <v>21</v>
      </c>
      <c r="D237" s="16">
        <f>[1]SemiCountModelRU!C237</f>
        <v>44516</v>
      </c>
      <c r="E237" s="3">
        <f>[1]SemiCountModelRU!D237</f>
        <v>55473</v>
      </c>
      <c r="F237" s="10">
        <v>23852300</v>
      </c>
      <c r="H237" s="23">
        <v>6.5</v>
      </c>
      <c r="I237" s="24">
        <v>100.6039925493634</v>
      </c>
      <c r="J237" s="24">
        <v>100.654319709218</v>
      </c>
      <c r="K237" s="14">
        <v>6.4499999999999984</v>
      </c>
    </row>
    <row r="238" spans="1:11" x14ac:dyDescent="0.25">
      <c r="A238" s="20" t="str">
        <f>[1]SemiCountModelRU!A238</f>
        <v>BGR150152</v>
      </c>
      <c r="B238" s="20" t="s">
        <v>247</v>
      </c>
      <c r="C238" s="17" t="s">
        <v>21</v>
      </c>
      <c r="D238" s="16">
        <f>[1]SemiCountModelRU!C238</f>
        <v>44665</v>
      </c>
      <c r="E238" s="3">
        <f>[1]SemiCountModelRU!D238</f>
        <v>55593</v>
      </c>
      <c r="F238" s="10">
        <v>19504800</v>
      </c>
      <c r="H238" s="23">
        <v>6.5</v>
      </c>
      <c r="I238" s="24">
        <v>99.95</v>
      </c>
      <c r="J238" s="24">
        <v>100</v>
      </c>
      <c r="K238" s="14">
        <v>6.5</v>
      </c>
    </row>
    <row r="239" spans="1:11" x14ac:dyDescent="0.25">
      <c r="A239" s="20" t="str">
        <f>[1]SemiCountModelRU!A239</f>
        <v>BGR153052</v>
      </c>
      <c r="B239" s="20" t="s">
        <v>248</v>
      </c>
      <c r="C239" s="17" t="s">
        <v>21</v>
      </c>
      <c r="D239" s="16">
        <f>[1]SemiCountModelRU!C239</f>
        <v>44727</v>
      </c>
      <c r="E239" s="3">
        <f>[1]SemiCountModelRU!D239</f>
        <v>55685</v>
      </c>
      <c r="F239" s="10">
        <v>14884000</v>
      </c>
      <c r="H239" s="23">
        <v>6.5</v>
      </c>
      <c r="I239" s="24">
        <v>99.95</v>
      </c>
      <c r="J239" s="24">
        <v>100</v>
      </c>
      <c r="K239" s="14">
        <v>6.5</v>
      </c>
    </row>
    <row r="240" spans="1:11" x14ac:dyDescent="0.25">
      <c r="A240" s="20" t="str">
        <f>[1]SemiCountModelRU!A240</f>
        <v>BGR153152</v>
      </c>
      <c r="B240" s="20" t="s">
        <v>248</v>
      </c>
      <c r="C240" s="17" t="s">
        <v>21</v>
      </c>
      <c r="D240" s="16">
        <f>[1]SemiCountModelRU!C240</f>
        <v>44757</v>
      </c>
      <c r="E240" s="3">
        <f>[1]SemiCountModelRU!D240</f>
        <v>55685</v>
      </c>
      <c r="F240" s="10">
        <v>35127500</v>
      </c>
      <c r="H240" s="23">
        <v>6.5</v>
      </c>
      <c r="I240" s="24">
        <v>99.95</v>
      </c>
      <c r="J240" s="24">
        <v>100</v>
      </c>
      <c r="K240" s="14">
        <v>6.5</v>
      </c>
    </row>
    <row r="241" spans="1:11" x14ac:dyDescent="0.25">
      <c r="A241" s="25"/>
      <c r="B241" s="25"/>
      <c r="C241" s="17"/>
      <c r="D241" s="26"/>
      <c r="E241" s="3"/>
      <c r="F241" s="4"/>
      <c r="H241" s="23"/>
      <c r="I241" s="27"/>
      <c r="J241" s="27"/>
      <c r="K241" s="14"/>
    </row>
    <row r="242" spans="1:11" x14ac:dyDescent="0.25">
      <c r="A242" s="28" t="s">
        <v>249</v>
      </c>
      <c r="B242" s="28"/>
    </row>
    <row r="243" spans="1:11" x14ac:dyDescent="0.25">
      <c r="A243" s="28" t="s">
        <v>250</v>
      </c>
      <c r="B243" s="28"/>
    </row>
    <row r="244" spans="1:11" x14ac:dyDescent="0.25">
      <c r="A244" s="28" t="s">
        <v>251</v>
      </c>
      <c r="B244" s="28"/>
    </row>
    <row r="245" spans="1:11" x14ac:dyDescent="0.25">
      <c r="A245" s="28" t="s">
        <v>252</v>
      </c>
      <c r="B245" s="28"/>
    </row>
  </sheetData>
  <pageMargins left="0.9055118110236221" right="0.70866141732283472" top="0.74803149606299213" bottom="0.74803149606299213" header="0.31496062992125984" footer="0.31496062992125984"/>
  <pageSetup scale="80" fitToHeight="0" orientation="portrait" r:id="rId1"/>
  <headerFooter>
    <oddFooter>&amp;Ldomesticdebt@centralbankbahamas.com&amp;RPage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Publish</vt:lpstr>
      <vt:lpstr>Publish!Print_Titles</vt:lpstr>
    </vt:vector>
  </TitlesOfParts>
  <Company>Central Bank of  The Bahamas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Kareem A Cox</dc:creator>
  <cp:lastModifiedBy>Kareem A Cox</cp:lastModifiedBy>
  <dcterms:created xsi:type="dcterms:W3CDTF">2022-08-16T12:27:21Z</dcterms:created>
  <dcterms:modified xsi:type="dcterms:W3CDTF">2022-08-16T12:33:43Z</dcterms:modified>
</cp:coreProperties>
</file>